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8235" tabRatio="478"/>
  </bookViews>
  <sheets>
    <sheet name="Monthly Time Sheet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2" i="1" l="1"/>
  <c r="R51" i="1"/>
  <c r="R50" i="1"/>
  <c r="R49" i="1"/>
  <c r="R48" i="1"/>
  <c r="R47" i="1"/>
  <c r="R46" i="1"/>
  <c r="R45" i="1"/>
  <c r="R44" i="1"/>
  <c r="R43" i="1"/>
  <c r="R42" i="1"/>
  <c r="R41" i="1"/>
  <c r="R40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L53" i="1" l="1"/>
  <c r="L37" i="1"/>
  <c r="L29" i="1"/>
  <c r="L52" i="1"/>
  <c r="L51" i="1"/>
  <c r="L50" i="1"/>
  <c r="L49" i="1"/>
  <c r="L48" i="1"/>
  <c r="L47" i="1"/>
  <c r="L46" i="1"/>
  <c r="L44" i="1"/>
  <c r="L43" i="1"/>
  <c r="L42" i="1"/>
  <c r="L41" i="1"/>
  <c r="L40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2" i="1"/>
  <c r="Q41" i="1" l="1"/>
  <c r="Q52" i="1"/>
  <c r="Q51" i="1"/>
  <c r="Q50" i="1"/>
  <c r="Q49" i="1"/>
  <c r="Q48" i="1"/>
  <c r="Q47" i="1"/>
  <c r="Q46" i="1"/>
  <c r="Q45" i="1"/>
  <c r="Q44" i="1"/>
  <c r="Q43" i="1"/>
  <c r="Q42" i="1"/>
  <c r="Q40" i="1"/>
  <c r="Q39" i="1"/>
  <c r="R39" i="1" s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D14" i="1"/>
  <c r="D15" i="1" s="1"/>
  <c r="B14" i="1"/>
  <c r="E42" i="1"/>
  <c r="E43" i="1"/>
  <c r="E44" i="1"/>
  <c r="E38" i="1"/>
  <c r="E39" i="1"/>
  <c r="L39" i="1" s="1"/>
  <c r="E40" i="1"/>
  <c r="E41" i="1"/>
  <c r="E30" i="1"/>
  <c r="E31" i="1"/>
  <c r="E32" i="1"/>
  <c r="E33" i="1"/>
  <c r="E34" i="1"/>
  <c r="E35" i="1"/>
  <c r="E36" i="1"/>
  <c r="E46" i="1"/>
  <c r="E47" i="1"/>
  <c r="E53" i="1" s="1"/>
  <c r="E48" i="1"/>
  <c r="E49" i="1"/>
  <c r="E50" i="1"/>
  <c r="E51" i="1"/>
  <c r="E52" i="1"/>
  <c r="E16" i="1"/>
  <c r="L16" i="1"/>
  <c r="E17" i="1"/>
  <c r="L17" i="1" s="1"/>
  <c r="E18" i="1"/>
  <c r="L18" i="1" s="1"/>
  <c r="E19" i="1"/>
  <c r="L19" i="1"/>
  <c r="E20" i="1"/>
  <c r="L20" i="1"/>
  <c r="E14" i="1"/>
  <c r="L14" i="1"/>
  <c r="E15" i="1"/>
  <c r="L15" i="1"/>
  <c r="E22" i="1"/>
  <c r="E23" i="1"/>
  <c r="E24" i="1"/>
  <c r="E25" i="1"/>
  <c r="E26" i="1"/>
  <c r="E27" i="1"/>
  <c r="E28" i="1"/>
  <c r="J21" i="1"/>
  <c r="J29" i="1"/>
  <c r="J54" i="1"/>
  <c r="J58" i="1" s="1"/>
  <c r="E37" i="1"/>
  <c r="S37" i="1"/>
  <c r="T37" i="1"/>
  <c r="S29" i="1"/>
  <c r="E21" i="1"/>
  <c r="E29" i="1"/>
  <c r="S53" i="1"/>
  <c r="E45" i="1" l="1"/>
  <c r="L38" i="1"/>
  <c r="J56" i="1"/>
  <c r="U21" i="1"/>
  <c r="L21" i="1"/>
  <c r="U45" i="1" s="1"/>
  <c r="S21" i="1"/>
  <c r="E54" i="1"/>
  <c r="V15" i="1"/>
  <c r="B15" i="1"/>
  <c r="D16" i="1"/>
  <c r="V14" i="1"/>
  <c r="L45" i="1" l="1"/>
  <c r="U53" i="1" s="1"/>
  <c r="S45" i="1"/>
  <c r="T45" i="1"/>
  <c r="U29" i="1"/>
  <c r="U37" i="1"/>
  <c r="T29" i="1"/>
  <c r="E58" i="1"/>
  <c r="L58" i="1" s="1"/>
  <c r="E56" i="1"/>
  <c r="L56" i="1" s="1"/>
  <c r="V16" i="1"/>
  <c r="D17" i="1"/>
  <c r="B16" i="1"/>
  <c r="T53" i="1" l="1"/>
  <c r="L54" i="1"/>
  <c r="V17" i="1"/>
  <c r="D18" i="1"/>
  <c r="B17" i="1"/>
  <c r="V18" i="1" l="1"/>
  <c r="D19" i="1"/>
  <c r="B18" i="1"/>
  <c r="B19" i="1" l="1"/>
  <c r="D20" i="1"/>
  <c r="V19" i="1"/>
  <c r="B20" i="1" l="1"/>
  <c r="D22" i="1"/>
  <c r="V20" i="1"/>
  <c r="V22" i="1" l="1"/>
  <c r="B22" i="1"/>
  <c r="D23" i="1"/>
  <c r="W21" i="1"/>
  <c r="V21" i="1"/>
  <c r="V23" i="1" l="1"/>
  <c r="B23" i="1"/>
  <c r="D24" i="1"/>
  <c r="V24" i="1" l="1"/>
  <c r="D25" i="1"/>
  <c r="B24" i="1"/>
  <c r="B25" i="1" l="1"/>
  <c r="V25" i="1"/>
  <c r="D26" i="1"/>
  <c r="V26" i="1" l="1"/>
  <c r="B26" i="1"/>
  <c r="D27" i="1"/>
  <c r="D28" i="1" l="1"/>
  <c r="V27" i="1"/>
  <c r="B27" i="1"/>
  <c r="D30" i="1" l="1"/>
  <c r="B28" i="1"/>
  <c r="V28" i="1"/>
  <c r="W29" i="1" l="1"/>
  <c r="V29" i="1"/>
  <c r="D31" i="1"/>
  <c r="V30" i="1"/>
  <c r="B30" i="1"/>
  <c r="B31" i="1" l="1"/>
  <c r="V31" i="1"/>
  <c r="D32" i="1"/>
  <c r="B32" i="1" l="1"/>
  <c r="V32" i="1"/>
  <c r="D33" i="1"/>
  <c r="V33" i="1" l="1"/>
  <c r="B33" i="1"/>
  <c r="D34" i="1"/>
  <c r="V34" i="1" l="1"/>
  <c r="B34" i="1"/>
  <c r="D35" i="1"/>
  <c r="B35" i="1" l="1"/>
  <c r="D36" i="1"/>
  <c r="V35" i="1"/>
  <c r="B36" i="1" l="1"/>
  <c r="V36" i="1"/>
  <c r="D38" i="1"/>
  <c r="D39" i="1" l="1"/>
  <c r="B38" i="1"/>
  <c r="V38" i="1"/>
  <c r="W37" i="1"/>
  <c r="V37" i="1"/>
  <c r="V39" i="1" l="1"/>
  <c r="B39" i="1"/>
  <c r="D40" i="1"/>
  <c r="B40" i="1" l="1"/>
  <c r="D41" i="1"/>
  <c r="V40" i="1"/>
  <c r="B41" i="1" l="1"/>
  <c r="V41" i="1"/>
  <c r="D42" i="1"/>
  <c r="V42" i="1" l="1"/>
  <c r="B42" i="1"/>
  <c r="D43" i="1"/>
  <c r="V43" i="1" l="1"/>
  <c r="D44" i="1"/>
  <c r="B43" i="1"/>
  <c r="V44" i="1" l="1"/>
  <c r="B44" i="1"/>
  <c r="D46" i="1"/>
  <c r="V46" i="1" l="1"/>
  <c r="D47" i="1"/>
  <c r="B46" i="1"/>
  <c r="W45" i="1"/>
  <c r="V45" i="1"/>
  <c r="B47" i="1" l="1"/>
  <c r="V47" i="1"/>
  <c r="D48" i="1"/>
  <c r="B48" i="1" l="1"/>
  <c r="V48" i="1"/>
  <c r="D49" i="1"/>
  <c r="D50" i="1" l="1"/>
  <c r="V49" i="1"/>
  <c r="B49" i="1"/>
  <c r="D51" i="1" l="1"/>
  <c r="B50" i="1"/>
  <c r="V50" i="1"/>
  <c r="D52" i="1" l="1"/>
  <c r="B51" i="1"/>
  <c r="V51" i="1"/>
  <c r="B52" i="1" l="1"/>
  <c r="V52" i="1"/>
  <c r="W53" i="1" l="1"/>
  <c r="V53" i="1"/>
  <c r="V54" i="1" s="1"/>
</calcChain>
</file>

<file path=xl/sharedStrings.xml><?xml version="1.0" encoding="utf-8"?>
<sst xmlns="http://schemas.openxmlformats.org/spreadsheetml/2006/main" count="44" uniqueCount="37">
  <si>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</si>
  <si>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</si>
  <si>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</si>
  <si>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</si>
  <si>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</si>
  <si>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</si>
  <si>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</si>
  <si>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</si>
  <si>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</si>
  <si>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</si>
  <si>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</si>
  <si>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4501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</si>
  <si>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</si>
  <si>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</si>
  <si>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</si>
  <si>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</si>
  <si>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</si>
  <si>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</si>
  <si>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</si>
  <si>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</si>
  <si>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</si>
  <si>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Mileage
Start</t>
  </si>
  <si>
    <t>Mileage
Stop</t>
  </si>
  <si>
    <t>Mileage
Non-Bill</t>
  </si>
  <si>
    <t>Subtotal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</si>
  <si>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</si>
  <si>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</si>
  <si>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</si>
  <si>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</si>
  <si>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</si>
  <si>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</si>
  <si>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</si>
  <si>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</si>
  <si>
    <t>AltaLink MDG Follow-up</t>
  </si>
  <si>
    <t>AltaLink MDG Roll-out planning mtg</t>
  </si>
  <si>
    <t>AltaLink MDG Roll-out planning prep</t>
  </si>
  <si>
    <t>Total
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</si>
</sst>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  <numFmt numFmtId="169" formatCode="_-* #,##0.0_-;\-* #,##0.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9" fontId="7" fillId="3" borderId="1" xfId="157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vertical="center"/>
    </xf>
    <xf numFmtId="169" fontId="7" fillId="6" borderId="7" xfId="157" applyNumberFormat="1" applyFont="1" applyFill="1" applyBorder="1" applyAlignment="1">
      <alignment vertical="center"/>
    </xf>
    <xf numFmtId="169" fontId="7" fillId="4" borderId="5" xfId="157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0" xfId="0" applyFont="1" applyFill="1" applyBorder="1" applyAlignment="1">
      <alignment horizontal="center" vertical="center" wrapText="1"/>
    </xf>
    <xf numFmtId="167" fontId="7" fillId="4" borderId="11" xfId="0" applyNumberFormat="1" applyFont="1" applyFill="1" applyBorder="1" applyAlignment="1">
      <alignment horizontal="center" vertical="center"/>
    </xf>
    <xf numFmtId="167" fontId="7" fillId="4" borderId="12" xfId="0" applyNumberFormat="1" applyFont="1" applyFill="1" applyBorder="1" applyAlignment="1">
      <alignment horizontal="center" vertical="center"/>
    </xf>
    <xf numFmtId="167" fontId="7" fillId="4" borderId="12" xfId="157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2" fontId="7" fillId="6" borderId="5" xfId="0" quotePrefix="1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65" builtinId="9" hidden="1"/>
    <cellStyle name="Followed Hyperlink" xfId="61" builtinId="9" hidden="1"/>
    <cellStyle name="Followed Hyperlink" xfId="57" builtinId="9" hidden="1"/>
    <cellStyle name="Followed Hyperlink" xfId="53" builtinId="9" hidden="1"/>
    <cellStyle name="Followed Hyperlink" xfId="49" builtinId="9" hidden="1"/>
    <cellStyle name="Followed Hyperlink" xfId="45" builtinId="9" hidden="1"/>
    <cellStyle name="Followed Hyperlink" xfId="41" builtinId="9" hidden="1"/>
    <cellStyle name="Followed Hyperlink" xfId="21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Followed Hyperlink" xfId="32" builtinId="9" hidden="1"/>
    <cellStyle name="Followed Hyperlink" xfId="34" builtinId="9" hidden="1"/>
    <cellStyle name="Followed Hyperlink" xfId="37" builtinId="9" hidden="1"/>
    <cellStyle name="Followed Hyperlink" xfId="40" builtinId="9" hidden="1"/>
    <cellStyle name="Followed Hyperlink" xfId="35" builtinId="9" hidden="1"/>
    <cellStyle name="Followed Hyperlink" xfId="27" builtinId="9" hidden="1"/>
    <cellStyle name="Followed Hyperlink" xfId="19" builtinId="9" hidden="1"/>
    <cellStyle name="Followed Hyperlink" xfId="13" builtinId="9" hidden="1"/>
    <cellStyle name="Followed Hyperlink" xfId="17" builtinId="9" hidden="1"/>
    <cellStyle name="Followed Hyperlink" xfId="15" builtinId="9" hidden="1"/>
    <cellStyle name="Followed Hyperlink" xfId="9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8" builtinId="9" hidden="1"/>
    <cellStyle name="Followed Hyperlink" xfId="16" builtinId="9" hidden="1"/>
    <cellStyle name="Followed Hyperlink" xfId="11" builtinId="9" hidden="1"/>
    <cellStyle name="Followed Hyperlink" xfId="23" builtinId="9" hidden="1"/>
    <cellStyle name="Followed Hyperlink" xfId="31" builtinId="9" hidden="1"/>
    <cellStyle name="Followed Hyperlink" xfId="39" builtinId="9" hidden="1"/>
    <cellStyle name="Followed Hyperlink" xfId="38" builtinId="9" hidden="1"/>
    <cellStyle name="Followed Hyperlink" xfId="36" builtinId="9" hidden="1"/>
    <cellStyle name="Followed Hyperlink" xfId="33" builtinId="9" hidden="1"/>
    <cellStyle name="Followed Hyperlink" xfId="30" builtinId="9" hidden="1"/>
    <cellStyle name="Followed Hyperlink" xfId="28" builtinId="9" hidden="1"/>
    <cellStyle name="Followed Hyperlink" xfId="25" builtinId="9" hidden="1"/>
    <cellStyle name="Followed Hyperlink" xfId="22" builtinId="9" hidden="1"/>
    <cellStyle name="Followed Hyperlink" xfId="20" builtinId="9" hidden="1"/>
    <cellStyle name="Followed Hyperlink" xfId="43" builtinId="9" hidden="1"/>
    <cellStyle name="Followed Hyperlink" xfId="47" builtinId="9" hidden="1"/>
    <cellStyle name="Followed Hyperlink" xfId="51" builtinId="9" hidden="1"/>
    <cellStyle name="Followed Hyperlink" xfId="55" builtinId="9" hidden="1"/>
    <cellStyle name="Followed Hyperlink" xfId="59" builtinId="9" hidden="1"/>
    <cellStyle name="Followed Hyperlink" xfId="63" builtinId="9" hidden="1"/>
    <cellStyle name="Followed Hyperlink" xfId="67" builtinId="9" hidden="1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4" builtinId="9" hidden="1"/>
    <cellStyle name="Followed Hyperlink" xfId="102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54" builtinId="9" hidden="1"/>
    <cellStyle name="Followed Hyperlink" xfId="46" builtinId="9" hidden="1"/>
    <cellStyle name="Followed Hyperlink" xfId="48" builtinId="9" hidden="1"/>
    <cellStyle name="Followed Hyperlink" xfId="44" builtinId="9" hidden="1"/>
    <cellStyle name="Followed Hyperlink" xfId="42" builtinId="9" hidden="1"/>
    <cellStyle name="Hyperlink" xfId="12" builtinId="8" hidden="1"/>
    <cellStyle name="Hyperlink" xfId="10" builtinId="8" hidden="1"/>
    <cellStyle name="Hyperlink" xfId="2" builtinId="8" hidden="1"/>
    <cellStyle name="Hyperlink" xfId="4" builtinId="8" hidden="1"/>
    <cellStyle name="Hyperlink" xfId="8" builtinId="8" hidden="1"/>
    <cellStyle name="Hyperlink" xfId="6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W63"/>
  <sheetViews>
    <sheetView showGridLines="0" showZeros="0" tabSelected="1" topLeftCell="A37" workbookViewId="0">
      <selection activeCell="J58" sqref="J58:K58"/>
    </sheetView>
  </sheetViews>
  <sheetFormatPr defaultColWidth="8.85546875" defaultRowHeight="13.5" x14ac:dyDescent="0.2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.5703125" style="2" bestFit="1" customWidth="1"/>
    <col min="14" max="18" width="12.7109375" style="2" customWidth="1"/>
    <col min="19" max="19" width="8.85546875" style="2" customWidth="1"/>
    <col min="20" max="21" width="8.85546875" style="2"/>
    <col min="22" max="22" width="10.42578125" style="2" bestFit="1" customWidth="1"/>
    <col min="23" max="23" width="12.28515625" style="2" bestFit="1" customWidth="1"/>
    <col min="24" max="16384" width="8.85546875" style="2"/>
  </cols>
  <sheetData>
    <row r="2" spans="2:22" ht="28.5" x14ac:dyDescent="0.4">
      <c r="B2" s="1"/>
      <c r="C2" s="1"/>
      <c r="I2" s="3"/>
      <c r="J2" s="3"/>
      <c r="L2" s="4" t="s">
        <v>0</v>
      </c>
    </row>
    <row r="3" spans="2:22" x14ac:dyDescent="0.25">
      <c r="B3" s="1"/>
      <c r="C3" s="1"/>
      <c r="I3" s="3"/>
      <c r="J3" s="3"/>
    </row>
    <row r="4" spans="2:22" ht="28.5" x14ac:dyDescent="0.25">
      <c r="B4" s="24"/>
      <c r="C4" s="10"/>
      <c r="I4" s="3"/>
      <c r="J4" s="3"/>
    </row>
    <row r="5" spans="2:22" s="6" customFormat="1" ht="14.25" x14ac:dyDescent="0.3">
      <c r="B5" s="7"/>
      <c r="C5" s="7"/>
      <c r="I5" s="8"/>
      <c r="J5" s="8"/>
    </row>
    <row r="6" spans="2:22" s="6" customFormat="1" ht="17.100000000000001" customHeight="1" x14ac:dyDescent="0.3">
      <c r="B6" s="14" t="s">
        <v>1</v>
      </c>
      <c r="C6" s="14"/>
      <c r="D6" s="73"/>
      <c r="E6" s="73"/>
      <c r="F6" s="16"/>
      <c r="G6" s="12" t="s">
        <v>2</v>
      </c>
      <c r="I6" s="12"/>
      <c r="J6" s="12"/>
      <c r="K6" s="83">
        <v>42339</v>
      </c>
      <c r="L6" s="83"/>
    </row>
    <row r="7" spans="2:22" s="6" customFormat="1" ht="17.100000000000001" customHeight="1" x14ac:dyDescent="0.3">
      <c r="B7" s="14" t="s">
        <v>3</v>
      </c>
      <c r="C7" s="14"/>
      <c r="D7" s="73"/>
      <c r="E7" s="73"/>
      <c r="F7" s="16"/>
      <c r="G7" s="12" t="s">
        <v>4</v>
      </c>
      <c r="I7" s="12"/>
      <c r="J7" s="12"/>
      <c r="K7" s="84">
        <v>42369</v>
      </c>
      <c r="L7" s="84"/>
    </row>
    <row r="8" spans="2:22" s="6" customFormat="1" ht="17.100000000000001" customHeight="1" x14ac:dyDescent="0.3">
      <c r="B8" s="14" t="s">
        <v>5</v>
      </c>
      <c r="C8" s="14"/>
      <c r="D8" s="73"/>
      <c r="E8" s="73"/>
      <c r="F8" s="16"/>
      <c r="G8" s="9"/>
      <c r="I8" s="13"/>
      <c r="J8" s="13"/>
      <c r="K8" s="15"/>
      <c r="L8" s="15"/>
    </row>
    <row r="9" spans="2:22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22" s="6" customFormat="1" ht="17.100000000000001" customHeight="1" x14ac:dyDescent="0.3">
      <c r="B10" s="12" t="s">
        <v>6</v>
      </c>
      <c r="C10" s="12"/>
      <c r="D10" s="74" t="s">
        <v>7</v>
      </c>
      <c r="E10" s="74"/>
      <c r="F10" s="17"/>
      <c r="G10" s="12" t="s">
        <v>8</v>
      </c>
      <c r="I10" s="12"/>
      <c r="J10" s="12"/>
      <c r="K10" s="79" t="s">
        <v>9</v>
      </c>
      <c r="L10" s="79"/>
    </row>
    <row r="11" spans="2:22" s="6" customFormat="1" ht="17.100000000000001" customHeight="1" x14ac:dyDescent="0.3">
      <c r="B11" s="12" t="s">
        <v>10</v>
      </c>
      <c r="C11" s="12"/>
      <c r="D11" s="75" t="s">
        <v>11</v>
      </c>
      <c r="E11" s="75"/>
      <c r="F11" s="17"/>
      <c r="G11" s="12" t="s">
        <v>12</v>
      </c>
      <c r="I11" s="12"/>
      <c r="J11" s="12"/>
      <c r="K11" s="85" t="s">
        <v>13</v>
      </c>
      <c r="L11" s="75"/>
    </row>
    <row r="12" spans="2:22" ht="18.75" customHeight="1" x14ac:dyDescent="0.25">
      <c r="D12" s="11"/>
    </row>
    <row r="13" spans="2:22" ht="30" customHeight="1" x14ac:dyDescent="0.25">
      <c r="B13" s="76" t="s">
        <v>14</v>
      </c>
      <c r="C13" s="77"/>
      <c r="D13" s="78"/>
      <c r="E13" s="45" t="s">
        <v>15</v>
      </c>
      <c r="F13" s="86" t="s">
        <v>16</v>
      </c>
      <c r="G13" s="86"/>
      <c r="H13" s="80" t="s">
        <v>17</v>
      </c>
      <c r="I13" s="80"/>
      <c r="J13" s="80" t="s">
        <v>18</v>
      </c>
      <c r="K13" s="80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40" t="s">
        <v>19</v>
      </c>
      <c r="R13" s="49" t="s">
        <v>36</v>
      </c>
      <c r="S13"/>
    </row>
    <row r="14" spans="2:22" ht="21.95" customHeight="1" x14ac:dyDescent="0.25">
      <c r="B14" s="69">
        <f>D14</f>
        <v>42338</v>
      </c>
      <c r="C14" s="70"/>
      <c r="D14" s="23">
        <f>IF($K$6="","",IF(WEEKDAY($K$6)&lt;&gt;1,K6-(WEEKDAY(K6)-2),K6))</f>
        <v>42338</v>
      </c>
      <c r="E14" s="46">
        <f t="shared" ref="E14:E15" si="0">+(H14-F14)*24</f>
        <v>0</v>
      </c>
      <c r="F14" s="60"/>
      <c r="G14" s="61"/>
      <c r="H14" s="62"/>
      <c r="I14" s="63"/>
      <c r="J14" s="64"/>
      <c r="K14" s="65"/>
      <c r="L14" s="35">
        <f t="shared" ref="L14" si="1">IF(SUM(E14-J14)&gt;24,"You've entered more than 24 hours.",SUM(E14-J14))</f>
        <v>0</v>
      </c>
      <c r="M14" s="37"/>
      <c r="N14" s="41"/>
      <c r="O14" s="42"/>
      <c r="P14" s="41"/>
      <c r="Q14" s="35">
        <f>+O14-N14-P14</f>
        <v>0</v>
      </c>
      <c r="R14" s="50">
        <f t="shared" ref="R14:R16" si="2">+Q14*0.625</f>
        <v>0</v>
      </c>
      <c r="S14"/>
      <c r="T14"/>
      <c r="V14" s="2">
        <f t="shared" ref="V14:V15" si="3">IF(ISERR(MONTH(D14)),0,IF(MONTH(D14)&lt;&gt;MONTH(K$7),0,IF(AND(WEEKDAY(D14)&lt;&gt;1,WEEKDAY(D14)&lt;&gt;7),8,0)))</f>
        <v>0</v>
      </c>
    </row>
    <row r="15" spans="2:22" ht="21.95" customHeight="1" x14ac:dyDescent="0.25">
      <c r="B15" s="69">
        <f t="shared" ref="B15:B20" si="4">D15</f>
        <v>42339</v>
      </c>
      <c r="C15" s="70"/>
      <c r="D15" s="23">
        <f t="shared" ref="D15:D28" si="5">IF($K$6="","",IF(D14="","",IF(D14+1&gt;$K$7,"",D14+1)))</f>
        <v>42339</v>
      </c>
      <c r="E15" s="46">
        <f t="shared" si="0"/>
        <v>0</v>
      </c>
      <c r="F15" s="60"/>
      <c r="G15" s="61"/>
      <c r="H15" s="62"/>
      <c r="I15" s="63"/>
      <c r="J15" s="64"/>
      <c r="K15" s="65"/>
      <c r="L15" s="25">
        <f t="shared" ref="L15" si="6">IF(SUM(E15-J15)&gt;24,"You've entered more than 24 hours.",SUM(E15-J15))</f>
        <v>0</v>
      </c>
      <c r="M15" s="37"/>
      <c r="N15" s="46"/>
      <c r="O15" s="37"/>
      <c r="P15" s="46"/>
      <c r="Q15" s="35">
        <f t="shared" ref="Q15:Q52" si="7">+O15-N15-P15</f>
        <v>0</v>
      </c>
      <c r="R15" s="51">
        <f t="shared" si="2"/>
        <v>0</v>
      </c>
      <c r="S15"/>
      <c r="T15"/>
      <c r="V15" s="2">
        <f t="shared" si="3"/>
        <v>8</v>
      </c>
    </row>
    <row r="16" spans="2:22" ht="21.95" customHeight="1" x14ac:dyDescent="0.25">
      <c r="B16" s="69">
        <f t="shared" si="4"/>
        <v>42340</v>
      </c>
      <c r="C16" s="70"/>
      <c r="D16" s="23">
        <f t="shared" si="5"/>
        <v>42340</v>
      </c>
      <c r="E16" s="46">
        <f t="shared" ref="E16" si="8">+(H16-F16)*24</f>
        <v>0</v>
      </c>
      <c r="F16" s="60"/>
      <c r="G16" s="61"/>
      <c r="H16" s="62"/>
      <c r="I16" s="63"/>
      <c r="J16" s="64"/>
      <c r="K16" s="65"/>
      <c r="L16" s="25">
        <f t="shared" ref="L16:L19" si="9">IF(SUM(E16-J16)&gt;24,"You've entered more than 24 hours.",SUM(E16-J16))</f>
        <v>0</v>
      </c>
      <c r="M16" s="37"/>
      <c r="N16" s="46"/>
      <c r="O16" s="37"/>
      <c r="P16" s="46"/>
      <c r="Q16" s="35">
        <f t="shared" si="7"/>
        <v>0</v>
      </c>
      <c r="R16" s="51">
        <f t="shared" si="2"/>
        <v>0</v>
      </c>
      <c r="S16"/>
      <c r="T16"/>
      <c r="V16" s="2">
        <f>IF(ISERR(MONTH(D16)),0,IF(MONTH(D16)&lt;&gt;MONTH(K$7),0,IF(AND(WEEKDAY(D16)&lt;&gt;1,WEEKDAY(D16)&lt;&gt;7),8,0)))</f>
        <v>8</v>
      </c>
    </row>
    <row r="17" spans="2:23" ht="21.95" customHeight="1" x14ac:dyDescent="0.25">
      <c r="B17" s="69">
        <f t="shared" si="4"/>
        <v>42341</v>
      </c>
      <c r="C17" s="70"/>
      <c r="D17" s="23">
        <f t="shared" si="5"/>
        <v>42341</v>
      </c>
      <c r="E17" s="46">
        <f t="shared" ref="E17:E35" si="10">+(H17-F17)*24</f>
        <v>0.50000000000000089</v>
      </c>
      <c r="F17" s="60">
        <v>0.79166666666666663</v>
      </c>
      <c r="G17" s="61"/>
      <c r="H17" s="62">
        <v>0.8125</v>
      </c>
      <c r="I17" s="63"/>
      <c r="J17" s="64"/>
      <c r="K17" s="65"/>
      <c r="L17" s="25">
        <f t="shared" si="9"/>
        <v>0.50000000000000089</v>
      </c>
      <c r="M17" s="37" t="s">
        <v>33</v>
      </c>
      <c r="N17" s="46"/>
      <c r="O17" s="37"/>
      <c r="P17" s="46"/>
      <c r="Q17" s="35">
        <f t="shared" si="7"/>
        <v>0</v>
      </c>
      <c r="R17" s="51">
        <f>+Q17*0.625</f>
        <v>0</v>
      </c>
      <c r="S17"/>
      <c r="T17"/>
      <c r="V17" s="2">
        <f t="shared" ref="V17:V20" si="11">IF(ISERR(MONTH(D17)),0,IF(MONTH(D17)&lt;&gt;MONTH(K$7),0,IF(AND(WEEKDAY(D17)&lt;&gt;1,WEEKDAY(D17)&lt;&gt;7),8,0)))</f>
        <v>8</v>
      </c>
    </row>
    <row r="18" spans="2:23" ht="21.95" customHeight="1" x14ac:dyDescent="0.25">
      <c r="B18" s="69">
        <f t="shared" si="4"/>
        <v>42342</v>
      </c>
      <c r="C18" s="70"/>
      <c r="D18" s="23">
        <f t="shared" si="5"/>
        <v>42342</v>
      </c>
      <c r="E18" s="46">
        <f t="shared" si="10"/>
        <v>4</v>
      </c>
      <c r="F18" s="60">
        <v>0.33333333333333331</v>
      </c>
      <c r="G18" s="61"/>
      <c r="H18" s="62">
        <v>0.5</v>
      </c>
      <c r="I18" s="63"/>
      <c r="J18" s="64"/>
      <c r="K18" s="65"/>
      <c r="L18" s="25">
        <f t="shared" si="9"/>
        <v>4</v>
      </c>
      <c r="M18" s="37" t="s">
        <v>33</v>
      </c>
      <c r="N18" s="46">
        <v>48927.4</v>
      </c>
      <c r="O18" s="37">
        <v>49031.7</v>
      </c>
      <c r="P18" s="46"/>
      <c r="Q18" s="35">
        <f t="shared" si="7"/>
        <v>104.29999999999563</v>
      </c>
      <c r="R18" s="51">
        <f t="shared" ref="R18:R52" si="12">+Q18*0.625</f>
        <v>65.187499999997272</v>
      </c>
      <c r="S18"/>
      <c r="T18"/>
      <c r="V18" s="2">
        <f t="shared" si="11"/>
        <v>8</v>
      </c>
    </row>
    <row r="19" spans="2:23" ht="21.95" customHeight="1" x14ac:dyDescent="0.25">
      <c r="B19" s="69">
        <f t="shared" si="4"/>
        <v>42343</v>
      </c>
      <c r="C19" s="70"/>
      <c r="D19" s="23">
        <f t="shared" si="5"/>
        <v>42343</v>
      </c>
      <c r="E19" s="46">
        <f t="shared" si="10"/>
        <v>0</v>
      </c>
      <c r="F19" s="60"/>
      <c r="G19" s="61"/>
      <c r="H19" s="62"/>
      <c r="I19" s="63"/>
      <c r="J19" s="64"/>
      <c r="K19" s="65"/>
      <c r="L19" s="25">
        <f t="shared" si="9"/>
        <v>0</v>
      </c>
      <c r="M19" s="37"/>
      <c r="N19" s="46"/>
      <c r="O19" s="37"/>
      <c r="P19" s="46"/>
      <c r="Q19" s="35">
        <f t="shared" si="7"/>
        <v>0</v>
      </c>
      <c r="R19" s="51">
        <f t="shared" si="12"/>
        <v>0</v>
      </c>
      <c r="S19"/>
      <c r="T19"/>
      <c r="V19" s="2">
        <f t="shared" si="11"/>
        <v>0</v>
      </c>
    </row>
    <row r="20" spans="2:23" ht="21.95" customHeight="1" x14ac:dyDescent="0.25">
      <c r="B20" s="69">
        <f t="shared" si="4"/>
        <v>42344</v>
      </c>
      <c r="C20" s="70"/>
      <c r="D20" s="23">
        <f t="shared" si="5"/>
        <v>42344</v>
      </c>
      <c r="E20" s="46">
        <f t="shared" ref="E20" si="13">+(H20-F20)*24</f>
        <v>0</v>
      </c>
      <c r="F20" s="60"/>
      <c r="G20" s="61"/>
      <c r="H20" s="62"/>
      <c r="I20" s="63"/>
      <c r="J20" s="64"/>
      <c r="K20" s="65"/>
      <c r="L20" s="25">
        <f t="shared" ref="L20" si="14">IF(SUM(E20-J20)&gt;24,"You've entered more than 24 hours.",SUM(E20-J20))</f>
        <v>0</v>
      </c>
      <c r="M20" s="37"/>
      <c r="N20" s="46"/>
      <c r="O20" s="37"/>
      <c r="P20" s="46"/>
      <c r="Q20" s="35">
        <f t="shared" si="7"/>
        <v>0</v>
      </c>
      <c r="R20" s="51">
        <f t="shared" si="12"/>
        <v>0</v>
      </c>
      <c r="V20" s="2">
        <f t="shared" si="11"/>
        <v>0</v>
      </c>
    </row>
    <row r="21" spans="2:23" ht="21.95" customHeight="1" x14ac:dyDescent="0.25">
      <c r="B21" s="29"/>
      <c r="C21" s="29" t="s">
        <v>24</v>
      </c>
      <c r="D21" s="23"/>
      <c r="E21" s="46">
        <f>SUBTOTAL(9,E14:E20)</f>
        <v>4.5000000000000009</v>
      </c>
      <c r="F21" s="64"/>
      <c r="G21" s="65"/>
      <c r="H21" s="68"/>
      <c r="I21" s="68"/>
      <c r="J21" s="64">
        <f>SUBTOTAL(9,J14:J20)</f>
        <v>0</v>
      </c>
      <c r="K21" s="65"/>
      <c r="L21" s="25">
        <f>SUBTOTAL(9,L14:L20)</f>
        <v>4.5000000000000009</v>
      </c>
      <c r="M21" s="37"/>
      <c r="N21" s="46"/>
      <c r="O21" s="37"/>
      <c r="P21" s="46"/>
      <c r="Q21" s="35">
        <f t="shared" si="7"/>
        <v>0</v>
      </c>
      <c r="R21" s="51">
        <f t="shared" si="12"/>
        <v>0</v>
      </c>
      <c r="S21" s="32">
        <f>SUBTOTAL(9,L14:L20)</f>
        <v>4.5000000000000009</v>
      </c>
      <c r="T21" s="32"/>
      <c r="U21" s="32">
        <f>SUBTOTAL(9,L14:L20)</f>
        <v>4.5000000000000009</v>
      </c>
      <c r="V21" s="2">
        <f>SUBTOTAL(9,V14:V20)</f>
        <v>32</v>
      </c>
      <c r="W21" s="32">
        <f>SUBTOTAL(9,V14:V20)</f>
        <v>32</v>
      </c>
    </row>
    <row r="22" spans="2:23" ht="21.95" customHeight="1" x14ac:dyDescent="0.25">
      <c r="B22" s="69">
        <f>D22</f>
        <v>42345</v>
      </c>
      <c r="C22" s="70"/>
      <c r="D22" s="23">
        <f>IF($K$6="","",IF(D20="","",IF(D20+1&gt;$K$7,"",D20+1)))</f>
        <v>42345</v>
      </c>
      <c r="E22" s="46">
        <f t="shared" ref="E22:E23" si="15">+(H22-F22)*24</f>
        <v>0</v>
      </c>
      <c r="F22" s="60"/>
      <c r="G22" s="61"/>
      <c r="H22" s="62"/>
      <c r="I22" s="63"/>
      <c r="J22" s="64"/>
      <c r="K22" s="65"/>
      <c r="L22" s="35">
        <f t="shared" ref="L22:L28" si="16">IF(SUM(E22-J22)&gt;24,"You've entered more than 24 hours.",SUM(E22-J22))</f>
        <v>0</v>
      </c>
      <c r="M22" s="37"/>
      <c r="N22" s="46"/>
      <c r="O22" s="37"/>
      <c r="P22" s="46"/>
      <c r="Q22" s="35">
        <f t="shared" si="7"/>
        <v>0</v>
      </c>
      <c r="R22" s="51">
        <f t="shared" si="12"/>
        <v>0</v>
      </c>
      <c r="V22" s="2">
        <f t="shared" ref="V22:V27" si="17">IF(ISERR(MONTH(D22)),0,IF(MONTH(D22)&lt;&gt;MONTH(K$7),0,IF(AND(WEEKDAY(D22)&lt;&gt;1,WEEKDAY(D22)&lt;&gt;7),8,0)))</f>
        <v>8</v>
      </c>
    </row>
    <row r="23" spans="2:23" ht="21.95" customHeight="1" x14ac:dyDescent="0.25">
      <c r="B23" s="69">
        <f t="shared" ref="B23:B28" si="18">D23</f>
        <v>42346</v>
      </c>
      <c r="C23" s="70"/>
      <c r="D23" s="23">
        <f t="shared" si="5"/>
        <v>42346</v>
      </c>
      <c r="E23" s="46">
        <f t="shared" si="15"/>
        <v>0</v>
      </c>
      <c r="F23" s="60"/>
      <c r="G23" s="61"/>
      <c r="H23" s="62"/>
      <c r="I23" s="63"/>
      <c r="J23" s="64"/>
      <c r="K23" s="65"/>
      <c r="L23" s="35">
        <f t="shared" si="16"/>
        <v>0</v>
      </c>
      <c r="M23" s="37"/>
      <c r="N23" s="46"/>
      <c r="O23" s="37"/>
      <c r="P23" s="46"/>
      <c r="Q23" s="35">
        <f t="shared" si="7"/>
        <v>0</v>
      </c>
      <c r="R23" s="51">
        <f t="shared" si="12"/>
        <v>0</v>
      </c>
      <c r="V23" s="2">
        <f t="shared" si="17"/>
        <v>8</v>
      </c>
    </row>
    <row r="24" spans="2:23" ht="21.95" customHeight="1" x14ac:dyDescent="0.25">
      <c r="B24" s="69">
        <f t="shared" si="18"/>
        <v>42347</v>
      </c>
      <c r="C24" s="70"/>
      <c r="D24" s="23">
        <f>IF($K$6="","",IF(D23="","",IF(D23+1&gt;$K$7,"",D23+1)))</f>
        <v>42347</v>
      </c>
      <c r="E24" s="46">
        <f t="shared" ref="E24" si="19">+(H24-F24)*24</f>
        <v>0</v>
      </c>
      <c r="F24" s="60"/>
      <c r="G24" s="61"/>
      <c r="H24" s="62"/>
      <c r="I24" s="63"/>
      <c r="J24" s="64"/>
      <c r="K24" s="65"/>
      <c r="L24" s="35">
        <f t="shared" si="16"/>
        <v>0</v>
      </c>
      <c r="M24" s="37"/>
      <c r="N24" s="46"/>
      <c r="O24" s="37"/>
      <c r="P24" s="46"/>
      <c r="Q24" s="35">
        <f t="shared" si="7"/>
        <v>0</v>
      </c>
      <c r="R24" s="51">
        <f t="shared" si="12"/>
        <v>0</v>
      </c>
      <c r="V24" s="2">
        <f t="shared" si="17"/>
        <v>8</v>
      </c>
    </row>
    <row r="25" spans="2:23" ht="21.95" customHeight="1" x14ac:dyDescent="0.25">
      <c r="B25" s="69">
        <f t="shared" si="18"/>
        <v>42348</v>
      </c>
      <c r="C25" s="70"/>
      <c r="D25" s="23">
        <f t="shared" si="5"/>
        <v>42348</v>
      </c>
      <c r="E25" s="46">
        <f t="shared" si="10"/>
        <v>0</v>
      </c>
      <c r="F25" s="60"/>
      <c r="G25" s="61"/>
      <c r="H25" s="62"/>
      <c r="I25" s="63"/>
      <c r="J25" s="64"/>
      <c r="K25" s="65"/>
      <c r="L25" s="35">
        <f t="shared" si="16"/>
        <v>0</v>
      </c>
      <c r="M25" s="37"/>
      <c r="N25" s="46"/>
      <c r="O25" s="37"/>
      <c r="P25" s="46"/>
      <c r="Q25" s="35">
        <f t="shared" si="7"/>
        <v>0</v>
      </c>
      <c r="R25" s="51">
        <f t="shared" si="12"/>
        <v>0</v>
      </c>
      <c r="V25" s="2">
        <f t="shared" si="17"/>
        <v>8</v>
      </c>
    </row>
    <row r="26" spans="2:23" ht="21.95" customHeight="1" x14ac:dyDescent="0.25">
      <c r="B26" s="69">
        <f t="shared" si="18"/>
        <v>42349</v>
      </c>
      <c r="C26" s="70"/>
      <c r="D26" s="23">
        <f t="shared" si="5"/>
        <v>42349</v>
      </c>
      <c r="E26" s="46">
        <f t="shared" si="10"/>
        <v>0</v>
      </c>
      <c r="F26" s="60"/>
      <c r="G26" s="61"/>
      <c r="H26" s="62"/>
      <c r="I26" s="63"/>
      <c r="J26" s="64"/>
      <c r="K26" s="65"/>
      <c r="L26" s="35">
        <f t="shared" si="16"/>
        <v>0</v>
      </c>
      <c r="M26" s="37"/>
      <c r="N26" s="46"/>
      <c r="O26" s="37"/>
      <c r="P26" s="46"/>
      <c r="Q26" s="35">
        <f t="shared" si="7"/>
        <v>0</v>
      </c>
      <c r="R26" s="51">
        <f t="shared" si="12"/>
        <v>0</v>
      </c>
      <c r="V26" s="2">
        <f t="shared" si="17"/>
        <v>8</v>
      </c>
    </row>
    <row r="27" spans="2:23" ht="21.95" customHeight="1" x14ac:dyDescent="0.25">
      <c r="B27" s="69">
        <f t="shared" si="18"/>
        <v>42350</v>
      </c>
      <c r="C27" s="70"/>
      <c r="D27" s="23">
        <f t="shared" si="5"/>
        <v>42350</v>
      </c>
      <c r="E27" s="46">
        <f t="shared" si="10"/>
        <v>0</v>
      </c>
      <c r="F27" s="60"/>
      <c r="G27" s="61"/>
      <c r="H27" s="62"/>
      <c r="I27" s="63"/>
      <c r="J27" s="64"/>
      <c r="K27" s="65"/>
      <c r="L27" s="35">
        <f t="shared" si="16"/>
        <v>0</v>
      </c>
      <c r="M27" s="37"/>
      <c r="N27" s="46"/>
      <c r="O27" s="37"/>
      <c r="P27" s="46"/>
      <c r="Q27" s="35">
        <f t="shared" si="7"/>
        <v>0</v>
      </c>
      <c r="R27" s="51">
        <f t="shared" si="12"/>
        <v>0</v>
      </c>
      <c r="V27" s="2">
        <f t="shared" si="17"/>
        <v>0</v>
      </c>
    </row>
    <row r="28" spans="2:23" ht="21.95" customHeight="1" x14ac:dyDescent="0.25">
      <c r="B28" s="69">
        <f t="shared" si="18"/>
        <v>42351</v>
      </c>
      <c r="C28" s="70"/>
      <c r="D28" s="23">
        <f t="shared" si="5"/>
        <v>42351</v>
      </c>
      <c r="E28" s="46">
        <f t="shared" ref="E28" si="20">+(H28-F28)*24</f>
        <v>0</v>
      </c>
      <c r="F28" s="60"/>
      <c r="G28" s="61"/>
      <c r="H28" s="62"/>
      <c r="I28" s="63"/>
      <c r="J28" s="87"/>
      <c r="K28" s="65"/>
      <c r="L28" s="35">
        <f t="shared" si="16"/>
        <v>0</v>
      </c>
      <c r="M28" s="37"/>
      <c r="N28" s="46"/>
      <c r="O28" s="37"/>
      <c r="P28" s="46"/>
      <c r="Q28" s="35">
        <f t="shared" si="7"/>
        <v>0</v>
      </c>
      <c r="R28" s="51">
        <f t="shared" si="12"/>
        <v>0</v>
      </c>
      <c r="V28" s="2">
        <f>IF(ISERR(MONTH(D28)),0,IF(MONTH(D28)&lt;&gt;MONTH(K$7),0,IF(AND(WEEKDAY(D28)&lt;&gt;1,WEEKDAY(D28)&lt;&gt;7),8,0)))</f>
        <v>0</v>
      </c>
    </row>
    <row r="29" spans="2:23" ht="21.95" customHeight="1" x14ac:dyDescent="0.25">
      <c r="B29" s="48"/>
      <c r="C29" s="29" t="s">
        <v>24</v>
      </c>
      <c r="D29" s="23"/>
      <c r="E29" s="46">
        <f>SUBTOTAL(9,E22:E28)</f>
        <v>0</v>
      </c>
      <c r="F29" s="64"/>
      <c r="G29" s="65"/>
      <c r="H29" s="68"/>
      <c r="I29" s="68"/>
      <c r="J29" s="64">
        <f>SUBTOTAL(9,J22:J28)</f>
        <v>0</v>
      </c>
      <c r="K29" s="65"/>
      <c r="L29" s="25">
        <f>SUBTOTAL(9,L22:L28)</f>
        <v>0</v>
      </c>
      <c r="M29" s="37"/>
      <c r="N29" s="46"/>
      <c r="O29" s="37"/>
      <c r="P29" s="46"/>
      <c r="Q29" s="35">
        <f t="shared" si="7"/>
        <v>0</v>
      </c>
      <c r="R29" s="51">
        <f t="shared" si="12"/>
        <v>0</v>
      </c>
      <c r="S29" s="32">
        <f>SUBTOTAL(9,L22:L28)</f>
        <v>0</v>
      </c>
      <c r="T29" s="32">
        <f>SUBTOTAL(9,L14:L28)</f>
        <v>4.5000000000000009</v>
      </c>
      <c r="U29" s="32">
        <f>SUBTOTAL(9,L14:L28)</f>
        <v>4.5000000000000009</v>
      </c>
      <c r="V29" s="2">
        <f>SUBTOTAL(9,V22:V28)</f>
        <v>40</v>
      </c>
      <c r="W29" s="32">
        <f>SUBTOTAL(9,V14:V28)</f>
        <v>72</v>
      </c>
    </row>
    <row r="30" spans="2:23" ht="21.95" customHeight="1" x14ac:dyDescent="0.25">
      <c r="B30" s="69">
        <f>D30</f>
        <v>42352</v>
      </c>
      <c r="C30" s="70"/>
      <c r="D30" s="23">
        <f>IF($K$6="","",IF(D28="","",IF(D28+1&gt;$K$7,"",D28+1)))</f>
        <v>42352</v>
      </c>
      <c r="E30" s="46">
        <f t="shared" ref="E30:E31" si="21">+(H30-F30)*24</f>
        <v>0</v>
      </c>
      <c r="F30" s="60"/>
      <c r="G30" s="61"/>
      <c r="H30" s="62"/>
      <c r="I30" s="63"/>
      <c r="J30" s="64"/>
      <c r="K30" s="65"/>
      <c r="L30" s="35">
        <f t="shared" ref="L30:L36" si="22">IF(SUM(E30-J30)&gt;24,"You've entered more than 24 hours.",SUM(E30-J30))</f>
        <v>0</v>
      </c>
      <c r="M30" s="37"/>
      <c r="N30" s="46"/>
      <c r="O30" s="37"/>
      <c r="P30" s="46"/>
      <c r="Q30" s="35">
        <f t="shared" si="7"/>
        <v>0</v>
      </c>
      <c r="R30" s="51">
        <f t="shared" si="12"/>
        <v>0</v>
      </c>
      <c r="V30" s="2">
        <f t="shared" ref="V30:V36" si="23">IF(ISERR(MONTH(D30)),0,IF(MONTH(D30)&lt;&gt;MONTH(K$7),0,IF(AND(WEEKDAY(D30)&lt;&gt;1,WEEKDAY(D30)&lt;&gt;7),8,0)))</f>
        <v>8</v>
      </c>
    </row>
    <row r="31" spans="2:23" ht="21.95" customHeight="1" x14ac:dyDescent="0.25">
      <c r="B31" s="69">
        <f t="shared" ref="B31:B36" si="24">D31</f>
        <v>42353</v>
      </c>
      <c r="C31" s="70"/>
      <c r="D31" s="23">
        <f t="shared" ref="D31:D34" si="25">IF($K$6="","",IF(D30="","",IF(D30+1&gt;$K$7,"",D30+1)))</f>
        <v>42353</v>
      </c>
      <c r="E31" s="46">
        <f t="shared" si="21"/>
        <v>0</v>
      </c>
      <c r="F31" s="60"/>
      <c r="G31" s="61"/>
      <c r="H31" s="62"/>
      <c r="I31" s="63"/>
      <c r="J31" s="64"/>
      <c r="K31" s="65"/>
      <c r="L31" s="35">
        <f t="shared" si="22"/>
        <v>0</v>
      </c>
      <c r="M31" s="37"/>
      <c r="N31" s="46"/>
      <c r="O31" s="37"/>
      <c r="P31" s="46"/>
      <c r="Q31" s="35">
        <f t="shared" si="7"/>
        <v>0</v>
      </c>
      <c r="R31" s="51">
        <f t="shared" si="12"/>
        <v>0</v>
      </c>
      <c r="V31" s="2">
        <f t="shared" si="23"/>
        <v>8</v>
      </c>
    </row>
    <row r="32" spans="2:23" ht="21.95" customHeight="1" x14ac:dyDescent="0.25">
      <c r="B32" s="69">
        <f t="shared" si="24"/>
        <v>42354</v>
      </c>
      <c r="C32" s="70"/>
      <c r="D32" s="23">
        <f t="shared" si="25"/>
        <v>42354</v>
      </c>
      <c r="E32" s="46">
        <f t="shared" ref="E32" si="26">+(H32-F32)*24</f>
        <v>0</v>
      </c>
      <c r="F32" s="60"/>
      <c r="G32" s="61"/>
      <c r="H32" s="62"/>
      <c r="I32" s="63"/>
      <c r="J32" s="64"/>
      <c r="K32" s="65"/>
      <c r="L32" s="35">
        <f t="shared" si="22"/>
        <v>0</v>
      </c>
      <c r="M32" s="37"/>
      <c r="N32" s="46"/>
      <c r="O32" s="37"/>
      <c r="P32" s="46"/>
      <c r="Q32" s="35">
        <f t="shared" si="7"/>
        <v>0</v>
      </c>
      <c r="R32" s="51">
        <f t="shared" si="12"/>
        <v>0</v>
      </c>
      <c r="V32" s="2">
        <f t="shared" si="23"/>
        <v>8</v>
      </c>
    </row>
    <row r="33" spans="2:23" ht="21.95" customHeight="1" x14ac:dyDescent="0.25">
      <c r="B33" s="69">
        <f t="shared" si="24"/>
        <v>42355</v>
      </c>
      <c r="C33" s="70"/>
      <c r="D33" s="23">
        <f t="shared" si="25"/>
        <v>42355</v>
      </c>
      <c r="E33" s="46">
        <f t="shared" si="10"/>
        <v>0</v>
      </c>
      <c r="F33" s="60"/>
      <c r="G33" s="61"/>
      <c r="H33" s="62"/>
      <c r="I33" s="63"/>
      <c r="J33" s="64"/>
      <c r="K33" s="65"/>
      <c r="L33" s="35">
        <f t="shared" si="22"/>
        <v>0</v>
      </c>
      <c r="M33" s="37"/>
      <c r="N33" s="46"/>
      <c r="O33" s="37"/>
      <c r="P33" s="46"/>
      <c r="Q33" s="35">
        <f t="shared" si="7"/>
        <v>0</v>
      </c>
      <c r="R33" s="51">
        <f t="shared" si="12"/>
        <v>0</v>
      </c>
      <c r="V33" s="2">
        <f t="shared" si="23"/>
        <v>8</v>
      </c>
    </row>
    <row r="34" spans="2:23" ht="21.95" customHeight="1" x14ac:dyDescent="0.25">
      <c r="B34" s="69">
        <f t="shared" si="24"/>
        <v>42356</v>
      </c>
      <c r="C34" s="70"/>
      <c r="D34" s="23">
        <f t="shared" si="25"/>
        <v>42356</v>
      </c>
      <c r="E34" s="46">
        <f t="shared" si="10"/>
        <v>0</v>
      </c>
      <c r="F34" s="60"/>
      <c r="G34" s="61"/>
      <c r="H34" s="62"/>
      <c r="I34" s="63"/>
      <c r="J34" s="64"/>
      <c r="K34" s="65"/>
      <c r="L34" s="35">
        <f t="shared" si="22"/>
        <v>0</v>
      </c>
      <c r="M34" s="37"/>
      <c r="N34" s="46"/>
      <c r="O34" s="37"/>
      <c r="P34" s="46"/>
      <c r="Q34" s="35">
        <f t="shared" si="7"/>
        <v>0</v>
      </c>
      <c r="R34" s="51">
        <f t="shared" si="12"/>
        <v>0</v>
      </c>
      <c r="V34" s="2">
        <f t="shared" si="23"/>
        <v>8</v>
      </c>
    </row>
    <row r="35" spans="2:23" ht="21.95" customHeight="1" x14ac:dyDescent="0.25">
      <c r="B35" s="69">
        <f t="shared" si="24"/>
        <v>42357</v>
      </c>
      <c r="C35" s="70"/>
      <c r="D35" s="23">
        <f t="shared" ref="D35:D52" si="27">IF($K$6="","",IF(D34="","",IF(D34+1&gt;$K$7,"",D34+1)))</f>
        <v>42357</v>
      </c>
      <c r="E35" s="46">
        <f t="shared" si="10"/>
        <v>0</v>
      </c>
      <c r="F35" s="60"/>
      <c r="G35" s="61"/>
      <c r="H35" s="62"/>
      <c r="I35" s="63"/>
      <c r="J35" s="64"/>
      <c r="K35" s="65"/>
      <c r="L35" s="35">
        <f t="shared" si="22"/>
        <v>0</v>
      </c>
      <c r="M35" s="37"/>
      <c r="N35" s="46"/>
      <c r="O35" s="37"/>
      <c r="P35" s="46"/>
      <c r="Q35" s="35">
        <f t="shared" si="7"/>
        <v>0</v>
      </c>
      <c r="R35" s="51">
        <f t="shared" si="12"/>
        <v>0</v>
      </c>
      <c r="V35" s="2">
        <f t="shared" si="23"/>
        <v>0</v>
      </c>
    </row>
    <row r="36" spans="2:23" ht="21.95" customHeight="1" x14ac:dyDescent="0.25">
      <c r="B36" s="69">
        <f t="shared" si="24"/>
        <v>42358</v>
      </c>
      <c r="C36" s="70"/>
      <c r="D36" s="23">
        <f t="shared" si="27"/>
        <v>42358</v>
      </c>
      <c r="E36" s="46">
        <f t="shared" ref="E36:E52" si="28">+(H36-F36)*24</f>
        <v>0</v>
      </c>
      <c r="F36" s="60"/>
      <c r="G36" s="61"/>
      <c r="H36" s="62"/>
      <c r="I36" s="63"/>
      <c r="J36" s="64"/>
      <c r="K36" s="65"/>
      <c r="L36" s="35">
        <f t="shared" si="22"/>
        <v>0</v>
      </c>
      <c r="M36" s="37"/>
      <c r="N36" s="46"/>
      <c r="O36" s="37"/>
      <c r="P36" s="46"/>
      <c r="Q36" s="35">
        <f t="shared" si="7"/>
        <v>0</v>
      </c>
      <c r="R36" s="51">
        <f t="shared" si="12"/>
        <v>0</v>
      </c>
      <c r="V36" s="2">
        <f t="shared" si="23"/>
        <v>0</v>
      </c>
    </row>
    <row r="37" spans="2:23" ht="21.95" customHeight="1" x14ac:dyDescent="0.25">
      <c r="B37" s="48"/>
      <c r="C37" s="29" t="s">
        <v>24</v>
      </c>
      <c r="D37" s="23"/>
      <c r="E37" s="46">
        <f>SUBTOTAL(9,E30:E36)</f>
        <v>0</v>
      </c>
      <c r="F37" s="64"/>
      <c r="G37" s="65"/>
      <c r="H37" s="68"/>
      <c r="I37" s="68"/>
      <c r="J37" s="64"/>
      <c r="K37" s="65"/>
      <c r="L37" s="25">
        <f>SUBTOTAL(9,L30:L36)</f>
        <v>0</v>
      </c>
      <c r="M37" s="37"/>
      <c r="N37" s="46"/>
      <c r="O37" s="37"/>
      <c r="P37" s="46"/>
      <c r="Q37" s="35">
        <f t="shared" si="7"/>
        <v>0</v>
      </c>
      <c r="R37" s="51">
        <f t="shared" si="12"/>
        <v>0</v>
      </c>
      <c r="S37" s="32">
        <f>SUBTOTAL(9,L30:L36)</f>
        <v>0</v>
      </c>
      <c r="T37" s="32">
        <f>SUBTOTAL(9,L30:L36)</f>
        <v>0</v>
      </c>
      <c r="U37" s="32">
        <f>SUBTOTAL(9,L14:L36)</f>
        <v>4.5000000000000009</v>
      </c>
      <c r="V37" s="2">
        <f>SUBTOTAL(9,V30:V36)</f>
        <v>40</v>
      </c>
      <c r="W37" s="32">
        <f>SUBTOTAL(9,V14:V36)</f>
        <v>112</v>
      </c>
    </row>
    <row r="38" spans="2:23" ht="21.95" customHeight="1" x14ac:dyDescent="0.25">
      <c r="B38" s="69">
        <f>D38</f>
        <v>42359</v>
      </c>
      <c r="C38" s="70"/>
      <c r="D38" s="23">
        <f>IF($K$6="","",IF(D36="","",IF(D36+1&gt;$K$7,"",D36+1)))</f>
        <v>42359</v>
      </c>
      <c r="E38" s="46">
        <f t="shared" si="28"/>
        <v>0.99999999999999911</v>
      </c>
      <c r="F38" s="60">
        <v>0.29166666666666669</v>
      </c>
      <c r="G38" s="61"/>
      <c r="H38" s="62">
        <v>0.33333333333333331</v>
      </c>
      <c r="I38" s="63"/>
      <c r="J38" s="64">
        <v>0.5</v>
      </c>
      <c r="K38" s="65"/>
      <c r="L38" s="35">
        <f t="shared" ref="L38:L44" si="29">IF(SUM(E38-J38)&gt;24,"You've entered more than 24 hours.",SUM(E38-J38))</f>
        <v>0.49999999999999911</v>
      </c>
      <c r="M38" s="37" t="s">
        <v>35</v>
      </c>
      <c r="N38" s="46"/>
      <c r="O38" s="37"/>
      <c r="P38" s="46"/>
      <c r="Q38" s="35">
        <f t="shared" si="7"/>
        <v>0</v>
      </c>
      <c r="R38" s="51">
        <f t="shared" si="12"/>
        <v>0</v>
      </c>
      <c r="V38" s="2">
        <f t="shared" ref="V38:V44" si="30">IF(ISERR(MONTH(D38)),0,IF(MONTH(D38)&lt;&gt;MONTH(K$7),0,IF(AND(WEEKDAY(D38)&lt;&gt;1,WEEKDAY(D38)&lt;&gt;7),8,0)))</f>
        <v>8</v>
      </c>
    </row>
    <row r="39" spans="2:23" ht="21.95" customHeight="1" x14ac:dyDescent="0.25">
      <c r="B39" s="69">
        <f t="shared" ref="B39:B44" si="31">D39</f>
        <v>42360</v>
      </c>
      <c r="C39" s="70"/>
      <c r="D39" s="23">
        <f t="shared" si="27"/>
        <v>42360</v>
      </c>
      <c r="E39" s="46">
        <f t="shared" si="28"/>
        <v>2.0000000000000009</v>
      </c>
      <c r="F39" s="60">
        <v>0.66666666666666663</v>
      </c>
      <c r="G39" s="61"/>
      <c r="H39" s="62">
        <v>0.75</v>
      </c>
      <c r="I39" s="63"/>
      <c r="J39" s="64">
        <v>0.25</v>
      </c>
      <c r="K39" s="65"/>
      <c r="L39" s="35">
        <f t="shared" si="29"/>
        <v>1.7500000000000009</v>
      </c>
      <c r="M39" s="37" t="s">
        <v>34</v>
      </c>
      <c r="N39" s="46"/>
      <c r="O39" s="37"/>
      <c r="P39" s="46"/>
      <c r="Q39" s="35">
        <f t="shared" si="7"/>
        <v>0</v>
      </c>
      <c r="R39" s="51">
        <f t="shared" si="12"/>
        <v>0</v>
      </c>
      <c r="V39" s="2">
        <f t="shared" si="30"/>
        <v>8</v>
      </c>
    </row>
    <row r="40" spans="2:23" ht="21.95" customHeight="1" x14ac:dyDescent="0.25">
      <c r="B40" s="69">
        <f t="shared" si="31"/>
        <v>42361</v>
      </c>
      <c r="C40" s="70"/>
      <c r="D40" s="23">
        <f t="shared" si="27"/>
        <v>42361</v>
      </c>
      <c r="E40" s="46">
        <f t="shared" si="28"/>
        <v>0</v>
      </c>
      <c r="F40" s="60"/>
      <c r="G40" s="61"/>
      <c r="H40" s="62"/>
      <c r="I40" s="63"/>
      <c r="J40" s="64"/>
      <c r="K40" s="65"/>
      <c r="L40" s="35">
        <f t="shared" si="29"/>
        <v>0</v>
      </c>
      <c r="M40" s="37"/>
      <c r="N40" s="46"/>
      <c r="O40" s="37"/>
      <c r="P40" s="46"/>
      <c r="Q40" s="35">
        <f t="shared" si="7"/>
        <v>0</v>
      </c>
      <c r="R40" s="51">
        <f t="shared" si="12"/>
        <v>0</v>
      </c>
      <c r="V40" s="2">
        <f t="shared" si="30"/>
        <v>8</v>
      </c>
    </row>
    <row r="41" spans="2:23" ht="21.95" customHeight="1" x14ac:dyDescent="0.25">
      <c r="B41" s="69">
        <f t="shared" si="31"/>
        <v>42362</v>
      </c>
      <c r="C41" s="70"/>
      <c r="D41" s="23">
        <f t="shared" si="27"/>
        <v>42362</v>
      </c>
      <c r="E41" s="46">
        <f t="shared" si="28"/>
        <v>0</v>
      </c>
      <c r="F41" s="60"/>
      <c r="G41" s="61"/>
      <c r="H41" s="62"/>
      <c r="I41" s="63"/>
      <c r="J41" s="64"/>
      <c r="K41" s="65"/>
      <c r="L41" s="35">
        <f t="shared" si="29"/>
        <v>0</v>
      </c>
      <c r="M41" s="37"/>
      <c r="N41" s="39"/>
      <c r="O41" s="43"/>
      <c r="P41" s="39"/>
      <c r="Q41" s="44">
        <f t="shared" si="7"/>
        <v>0</v>
      </c>
      <c r="R41" s="52">
        <f t="shared" si="12"/>
        <v>0</v>
      </c>
      <c r="V41" s="2">
        <f t="shared" si="30"/>
        <v>8</v>
      </c>
    </row>
    <row r="42" spans="2:23" ht="21.95" customHeight="1" x14ac:dyDescent="0.25">
      <c r="B42" s="69">
        <f t="shared" si="31"/>
        <v>42363</v>
      </c>
      <c r="C42" s="70"/>
      <c r="D42" s="23">
        <f t="shared" si="27"/>
        <v>42363</v>
      </c>
      <c r="E42" s="46">
        <f t="shared" si="28"/>
        <v>0</v>
      </c>
      <c r="F42" s="60"/>
      <c r="G42" s="61"/>
      <c r="H42" s="62"/>
      <c r="I42" s="63"/>
      <c r="J42" s="64"/>
      <c r="K42" s="65"/>
      <c r="L42" s="35">
        <f t="shared" si="29"/>
        <v>0</v>
      </c>
      <c r="M42" s="37"/>
      <c r="N42" s="46"/>
      <c r="O42" s="37"/>
      <c r="P42" s="46"/>
      <c r="Q42" s="35">
        <f t="shared" si="7"/>
        <v>0</v>
      </c>
      <c r="R42" s="51">
        <f t="shared" si="12"/>
        <v>0</v>
      </c>
      <c r="V42" s="2">
        <f t="shared" si="30"/>
        <v>8</v>
      </c>
    </row>
    <row r="43" spans="2:23" ht="21.95" customHeight="1" x14ac:dyDescent="0.25">
      <c r="B43" s="69">
        <f t="shared" si="31"/>
        <v>42364</v>
      </c>
      <c r="C43" s="70"/>
      <c r="D43" s="23">
        <f t="shared" si="27"/>
        <v>42364</v>
      </c>
      <c r="E43" s="46">
        <f t="shared" si="28"/>
        <v>0</v>
      </c>
      <c r="F43" s="60"/>
      <c r="G43" s="61"/>
      <c r="H43" s="62"/>
      <c r="I43" s="63"/>
      <c r="J43" s="64"/>
      <c r="K43" s="65"/>
      <c r="L43" s="35">
        <f t="shared" si="29"/>
        <v>0</v>
      </c>
      <c r="M43" s="37"/>
      <c r="N43" s="46"/>
      <c r="O43" s="37"/>
      <c r="P43" s="46"/>
      <c r="Q43" s="35">
        <f t="shared" si="7"/>
        <v>0</v>
      </c>
      <c r="R43" s="51">
        <f t="shared" si="12"/>
        <v>0</v>
      </c>
      <c r="V43" s="2">
        <f t="shared" si="30"/>
        <v>0</v>
      </c>
    </row>
    <row r="44" spans="2:23" ht="21.95" customHeight="1" x14ac:dyDescent="0.25">
      <c r="B44" s="69">
        <f t="shared" si="31"/>
        <v>42365</v>
      </c>
      <c r="C44" s="70"/>
      <c r="D44" s="23">
        <f t="shared" si="27"/>
        <v>42365</v>
      </c>
      <c r="E44" s="46">
        <f t="shared" si="28"/>
        <v>0</v>
      </c>
      <c r="F44" s="60"/>
      <c r="G44" s="61"/>
      <c r="H44" s="62"/>
      <c r="I44" s="63"/>
      <c r="J44" s="64"/>
      <c r="K44" s="65"/>
      <c r="L44" s="35">
        <f t="shared" si="29"/>
        <v>0</v>
      </c>
      <c r="M44" s="37"/>
      <c r="N44" s="46"/>
      <c r="O44" s="37"/>
      <c r="P44" s="46"/>
      <c r="Q44" s="35">
        <f t="shared" si="7"/>
        <v>0</v>
      </c>
      <c r="R44" s="51">
        <f t="shared" si="12"/>
        <v>0</v>
      </c>
      <c r="V44" s="2">
        <f t="shared" si="30"/>
        <v>0</v>
      </c>
    </row>
    <row r="45" spans="2:23" ht="21.95" customHeight="1" x14ac:dyDescent="0.25">
      <c r="B45" s="48"/>
      <c r="C45" s="29" t="s">
        <v>24</v>
      </c>
      <c r="D45" s="23"/>
      <c r="E45" s="46">
        <f>SUBTOTAL(9,E38:E44)</f>
        <v>3</v>
      </c>
      <c r="F45" s="64"/>
      <c r="G45" s="65"/>
      <c r="H45" s="68"/>
      <c r="I45" s="68"/>
      <c r="J45" s="64"/>
      <c r="K45" s="65"/>
      <c r="L45" s="25">
        <f>SUBTOTAL(9,L38:L44)</f>
        <v>2.25</v>
      </c>
      <c r="M45" s="37"/>
      <c r="N45" s="46"/>
      <c r="O45" s="37"/>
      <c r="P45" s="46"/>
      <c r="Q45" s="35">
        <f t="shared" si="7"/>
        <v>0</v>
      </c>
      <c r="R45" s="51">
        <f t="shared" si="12"/>
        <v>0</v>
      </c>
      <c r="S45" s="32">
        <f>SUBTOTAL(9,L38:L44)</f>
        <v>2.25</v>
      </c>
      <c r="T45" s="32">
        <f>SUBTOTAL(9,L30:L44)</f>
        <v>2.25</v>
      </c>
      <c r="U45" s="32">
        <f>SUBTOTAL(9,L14:L44)</f>
        <v>6.7500000000000009</v>
      </c>
      <c r="V45" s="2">
        <f>SUBTOTAL(9,V38:V44)</f>
        <v>40</v>
      </c>
      <c r="W45" s="32">
        <f>SUBTOTAL(9,V14:V44)</f>
        <v>152</v>
      </c>
    </row>
    <row r="46" spans="2:23" ht="21.95" customHeight="1" x14ac:dyDescent="0.25">
      <c r="B46" s="69">
        <f>D46</f>
        <v>42366</v>
      </c>
      <c r="C46" s="70"/>
      <c r="D46" s="23">
        <f>IF($K$6="","",IF(D44="","",IF(D44+1&gt;$K$7,"",D44+1)))</f>
        <v>42366</v>
      </c>
      <c r="E46" s="46">
        <f t="shared" si="28"/>
        <v>0</v>
      </c>
      <c r="F46" s="60"/>
      <c r="G46" s="61"/>
      <c r="H46" s="62"/>
      <c r="I46" s="63"/>
      <c r="J46" s="64"/>
      <c r="K46" s="65"/>
      <c r="L46" s="35">
        <f t="shared" ref="L46:L52" si="32">IF(SUM(E46-J46)&gt;24,"You've entered more than 24 hours.",SUM(E46-J46))</f>
        <v>0</v>
      </c>
      <c r="M46" s="37"/>
      <c r="N46" s="46"/>
      <c r="O46" s="37"/>
      <c r="P46" s="46"/>
      <c r="Q46" s="35">
        <f t="shared" si="7"/>
        <v>0</v>
      </c>
      <c r="R46" s="51">
        <f t="shared" si="12"/>
        <v>0</v>
      </c>
      <c r="V46" s="2">
        <f t="shared" ref="V46:V52" si="33">IF(ISERR(MONTH(D46)),0,IF(MONTH(D46)&lt;&gt;MONTH(K$7),0,IF(AND(WEEKDAY(D46)&lt;&gt;1,WEEKDAY(D46)&lt;&gt;7),8,0)))</f>
        <v>8</v>
      </c>
    </row>
    <row r="47" spans="2:23" ht="21.95" customHeight="1" x14ac:dyDescent="0.25">
      <c r="B47" s="69">
        <f t="shared" ref="B47:B52" si="34">D47</f>
        <v>42367</v>
      </c>
      <c r="C47" s="70"/>
      <c r="D47" s="23">
        <f t="shared" si="27"/>
        <v>42367</v>
      </c>
      <c r="E47" s="46">
        <f t="shared" si="28"/>
        <v>0</v>
      </c>
      <c r="F47" s="60"/>
      <c r="G47" s="61"/>
      <c r="H47" s="62"/>
      <c r="I47" s="63"/>
      <c r="J47" s="64"/>
      <c r="K47" s="65"/>
      <c r="L47" s="35">
        <f t="shared" si="32"/>
        <v>0</v>
      </c>
      <c r="M47" s="37"/>
      <c r="N47" s="46"/>
      <c r="O47" s="37"/>
      <c r="P47" s="46"/>
      <c r="Q47" s="35">
        <f t="shared" si="7"/>
        <v>0</v>
      </c>
      <c r="R47" s="51">
        <f t="shared" si="12"/>
        <v>0</v>
      </c>
      <c r="V47" s="2">
        <f t="shared" si="33"/>
        <v>8</v>
      </c>
    </row>
    <row r="48" spans="2:23" ht="21.95" customHeight="1" x14ac:dyDescent="0.25">
      <c r="B48" s="69">
        <f t="shared" si="34"/>
        <v>42368</v>
      </c>
      <c r="C48" s="70"/>
      <c r="D48" s="23">
        <f t="shared" si="27"/>
        <v>42368</v>
      </c>
      <c r="E48" s="46">
        <f t="shared" si="28"/>
        <v>0</v>
      </c>
      <c r="F48" s="60"/>
      <c r="G48" s="61"/>
      <c r="H48" s="62"/>
      <c r="I48" s="63"/>
      <c r="J48" s="64"/>
      <c r="K48" s="65"/>
      <c r="L48" s="35">
        <f t="shared" si="32"/>
        <v>0</v>
      </c>
      <c r="M48" s="37"/>
      <c r="N48" s="46"/>
      <c r="O48" s="37"/>
      <c r="P48" s="46"/>
      <c r="Q48" s="35">
        <f t="shared" si="7"/>
        <v>0</v>
      </c>
      <c r="R48" s="51">
        <f t="shared" si="12"/>
        <v>0</v>
      </c>
      <c r="V48" s="2">
        <f t="shared" si="33"/>
        <v>8</v>
      </c>
    </row>
    <row r="49" spans="2:23" ht="21.95" customHeight="1" x14ac:dyDescent="0.25">
      <c r="B49" s="69">
        <f t="shared" si="34"/>
        <v>42369</v>
      </c>
      <c r="C49" s="70"/>
      <c r="D49" s="23">
        <f t="shared" si="27"/>
        <v>42369</v>
      </c>
      <c r="E49" s="46">
        <f t="shared" si="28"/>
        <v>0</v>
      </c>
      <c r="F49" s="60"/>
      <c r="G49" s="61"/>
      <c r="H49" s="62"/>
      <c r="I49" s="63"/>
      <c r="J49" s="64"/>
      <c r="K49" s="65"/>
      <c r="L49" s="35">
        <f t="shared" si="32"/>
        <v>0</v>
      </c>
      <c r="M49" s="37"/>
      <c r="N49" s="46"/>
      <c r="O49" s="37"/>
      <c r="P49" s="46"/>
      <c r="Q49" s="35">
        <f t="shared" si="7"/>
        <v>0</v>
      </c>
      <c r="R49" s="51">
        <f t="shared" si="12"/>
        <v>0</v>
      </c>
      <c r="V49" s="2">
        <f t="shared" si="33"/>
        <v>8</v>
      </c>
    </row>
    <row r="50" spans="2:23" ht="21.95" customHeight="1" x14ac:dyDescent="0.25">
      <c r="B50" s="69" t="str">
        <f t="shared" si="34"/>
        <v/>
      </c>
      <c r="C50" s="70"/>
      <c r="D50" s="23" t="str">
        <f t="shared" si="27"/>
        <v/>
      </c>
      <c r="E50" s="46">
        <f t="shared" si="28"/>
        <v>0</v>
      </c>
      <c r="F50" s="60"/>
      <c r="G50" s="61"/>
      <c r="H50" s="62"/>
      <c r="I50" s="63"/>
      <c r="J50" s="64"/>
      <c r="K50" s="65"/>
      <c r="L50" s="35">
        <f t="shared" si="32"/>
        <v>0</v>
      </c>
      <c r="M50" s="37"/>
      <c r="N50" s="46"/>
      <c r="O50" s="37"/>
      <c r="P50" s="46"/>
      <c r="Q50" s="35">
        <f t="shared" si="7"/>
        <v>0</v>
      </c>
      <c r="R50" s="51">
        <f t="shared" si="12"/>
        <v>0</v>
      </c>
      <c r="V50" s="2">
        <f t="shared" si="33"/>
        <v>0</v>
      </c>
    </row>
    <row r="51" spans="2:23" ht="21.95" customHeight="1" x14ac:dyDescent="0.25">
      <c r="B51" s="69" t="str">
        <f t="shared" si="34"/>
        <v/>
      </c>
      <c r="C51" s="70"/>
      <c r="D51" s="23" t="str">
        <f t="shared" si="27"/>
        <v/>
      </c>
      <c r="E51" s="46">
        <f t="shared" si="28"/>
        <v>0</v>
      </c>
      <c r="F51" s="60"/>
      <c r="G51" s="61"/>
      <c r="H51" s="62"/>
      <c r="I51" s="63"/>
      <c r="J51" s="71"/>
      <c r="K51" s="72"/>
      <c r="L51" s="35">
        <f t="shared" si="32"/>
        <v>0</v>
      </c>
      <c r="M51" s="37"/>
      <c r="N51" s="46"/>
      <c r="O51" s="37"/>
      <c r="P51" s="46"/>
      <c r="Q51" s="35">
        <f t="shared" si="7"/>
        <v>0</v>
      </c>
      <c r="R51" s="51">
        <f t="shared" si="12"/>
        <v>0</v>
      </c>
      <c r="V51" s="2">
        <f t="shared" si="33"/>
        <v>0</v>
      </c>
    </row>
    <row r="52" spans="2:23" ht="21.95" customHeight="1" x14ac:dyDescent="0.25">
      <c r="B52" s="69" t="str">
        <f t="shared" si="34"/>
        <v/>
      </c>
      <c r="C52" s="70"/>
      <c r="D52" s="23" t="str">
        <f t="shared" si="27"/>
        <v/>
      </c>
      <c r="E52" s="46">
        <f t="shared" si="28"/>
        <v>0</v>
      </c>
      <c r="F52" s="60"/>
      <c r="G52" s="61"/>
      <c r="H52" s="62"/>
      <c r="I52" s="63"/>
      <c r="J52" s="64"/>
      <c r="K52" s="65"/>
      <c r="L52" s="35">
        <f t="shared" si="32"/>
        <v>0</v>
      </c>
      <c r="M52" s="37"/>
      <c r="N52" s="46"/>
      <c r="O52" s="37"/>
      <c r="P52" s="46"/>
      <c r="Q52" s="35">
        <f t="shared" si="7"/>
        <v>0</v>
      </c>
      <c r="R52" s="51">
        <f t="shared" si="12"/>
        <v>0</v>
      </c>
      <c r="V52" s="2">
        <f t="shared" si="33"/>
        <v>0</v>
      </c>
    </row>
    <row r="53" spans="2:23" ht="21.95" customHeight="1" x14ac:dyDescent="0.25">
      <c r="B53" s="30"/>
      <c r="C53" s="29" t="s">
        <v>24</v>
      </c>
      <c r="D53" s="31"/>
      <c r="E53" s="46">
        <f>SUBTOTAL(9,E46:E52)</f>
        <v>0</v>
      </c>
      <c r="F53" s="64"/>
      <c r="G53" s="65"/>
      <c r="H53" s="66"/>
      <c r="I53" s="67"/>
      <c r="J53" s="64"/>
      <c r="K53" s="65"/>
      <c r="L53" s="25">
        <f>SUBTOTAL(9,L46:L52)</f>
        <v>0</v>
      </c>
      <c r="S53" s="32">
        <f>SUBTOTAL(9,L46:L52)</f>
        <v>0</v>
      </c>
      <c r="T53" s="32">
        <f>SUBTOTAL(9,L30:L52)</f>
        <v>2.25</v>
      </c>
      <c r="U53" s="32">
        <f>SUBTOTAL(9,L14:L52)</f>
        <v>6.7500000000000009</v>
      </c>
      <c r="V53" s="2">
        <f>SUBTOTAL(9,V46:V52)</f>
        <v>32</v>
      </c>
      <c r="W53" s="32">
        <f>SUBTOTAL(9,V14:V52)</f>
        <v>184</v>
      </c>
    </row>
    <row r="54" spans="2:23" ht="21.95" customHeight="1" x14ac:dyDescent="0.25">
      <c r="D54" s="27" t="s">
        <v>25</v>
      </c>
      <c r="E54" s="28">
        <f>SUBTOTAL(9,E14:E53)</f>
        <v>7.5000000000000009</v>
      </c>
      <c r="F54" s="81"/>
      <c r="G54" s="82"/>
      <c r="H54" s="81"/>
      <c r="I54" s="82"/>
      <c r="J54" s="81">
        <f t="shared" ref="J54:L54" si="35">SUBTOTAL(9,J14:J53)</f>
        <v>0.75</v>
      </c>
      <c r="K54" s="82"/>
      <c r="L54" s="28">
        <f t="shared" si="35"/>
        <v>6.7500000000000009</v>
      </c>
      <c r="V54" s="2">
        <f>SUBTOTAL(9,V14:V53)</f>
        <v>184</v>
      </c>
    </row>
    <row r="55" spans="2:23" ht="21.95" customHeight="1" x14ac:dyDescent="0.25">
      <c r="D55" s="27" t="s">
        <v>26</v>
      </c>
      <c r="E55" s="33">
        <v>120</v>
      </c>
      <c r="F55" s="53"/>
      <c r="G55" s="54"/>
      <c r="H55" s="53"/>
      <c r="I55" s="54"/>
      <c r="J55" s="55">
        <v>-120</v>
      </c>
      <c r="K55" s="56"/>
      <c r="L55" s="26"/>
    </row>
    <row r="56" spans="2:23" ht="21.95" customHeight="1" x14ac:dyDescent="0.25">
      <c r="D56" s="27" t="s">
        <v>27</v>
      </c>
      <c r="E56" s="47">
        <f>+E54*E55</f>
        <v>900.00000000000011</v>
      </c>
      <c r="F56" s="58"/>
      <c r="G56" s="59"/>
      <c r="H56" s="57"/>
      <c r="I56" s="57"/>
      <c r="J56" s="58">
        <f>+J54*J55</f>
        <v>-90</v>
      </c>
      <c r="K56" s="59"/>
      <c r="L56" s="47">
        <f>SUM(E56:J56)</f>
        <v>810.00000000000011</v>
      </c>
    </row>
    <row r="57" spans="2:23" ht="21.95" customHeight="1" x14ac:dyDescent="0.25">
      <c r="D57" s="27" t="s">
        <v>28</v>
      </c>
      <c r="E57" s="33">
        <v>120</v>
      </c>
      <c r="F57" s="53"/>
      <c r="G57" s="54"/>
      <c r="H57" s="53"/>
      <c r="I57" s="54"/>
      <c r="J57" s="55">
        <v>-120</v>
      </c>
      <c r="K57" s="56"/>
      <c r="L57" s="26"/>
    </row>
    <row r="58" spans="2:23" ht="21.95" customHeight="1" x14ac:dyDescent="0.25">
      <c r="D58" s="27" t="s">
        <v>29</v>
      </c>
      <c r="E58" s="47">
        <f>+E54*E57</f>
        <v>900.00000000000011</v>
      </c>
      <c r="F58" s="58"/>
      <c r="G58" s="59"/>
      <c r="H58" s="57"/>
      <c r="I58" s="57"/>
      <c r="J58" s="58">
        <f>+J54*J57</f>
        <v>-90</v>
      </c>
      <c r="K58" s="59"/>
      <c r="L58" s="47">
        <f>SUM(E58:J58)</f>
        <v>810.00000000000011</v>
      </c>
    </row>
    <row r="60" spans="2:23" ht="26.25" customHeight="1" x14ac:dyDescent="0.3">
      <c r="B60" s="5"/>
      <c r="C60" s="5"/>
      <c r="E60" s="79"/>
      <c r="F60" s="79"/>
      <c r="G60" s="79"/>
      <c r="H60" s="79"/>
      <c r="I60" s="79"/>
      <c r="J60" s="79"/>
      <c r="K60" s="79"/>
      <c r="L60" s="79"/>
    </row>
    <row r="61" spans="2:23" ht="17.100000000000001" customHeight="1" x14ac:dyDescent="0.25">
      <c r="E61" s="18" t="s">
        <v>30</v>
      </c>
      <c r="F61" s="19"/>
      <c r="G61" s="18"/>
      <c r="H61" s="20"/>
      <c r="I61" s="21"/>
      <c r="J61" s="19"/>
      <c r="K61" s="22" t="s">
        <v>31</v>
      </c>
      <c r="L61" s="18"/>
    </row>
    <row r="62" spans="2:23" s="6" customFormat="1" ht="17.25" customHeight="1" x14ac:dyDescent="0.3">
      <c r="E62" s="79"/>
      <c r="F62" s="79"/>
      <c r="G62" s="79"/>
      <c r="H62" s="79"/>
      <c r="I62" s="79"/>
      <c r="J62" s="79"/>
      <c r="K62" s="79"/>
      <c r="L62" s="79"/>
    </row>
    <row r="63" spans="2:23" ht="17.100000000000001" customHeight="1" x14ac:dyDescent="0.25">
      <c r="E63" s="18" t="s">
        <v>32</v>
      </c>
      <c r="F63" s="19"/>
      <c r="G63" s="21"/>
      <c r="H63" s="18"/>
      <c r="I63" s="18"/>
      <c r="J63" s="19"/>
      <c r="K63" s="22" t="s">
        <v>31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revision/>
  <dcterms:created xsi:type="dcterms:W3CDTF">2000-08-25T01:59:39Z</dcterms:created>
  <dcterms:modified xsi:type="dcterms:W3CDTF">2015-12-23T02:41:43Z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