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9200" windowHeight="7035" tabRatio="478"/>
  </bookViews>
  <sheets>
    <sheet name="Monthly Time Sheet" sheetId="1" r:id="rId1"/>
  </sheets>
  <calcPr calcId="171026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" l="1"/>
  <c r="J57" i="1"/>
  <c r="J55" i="1"/>
  <c r="Q52" i="1"/>
  <c r="R52" i="1"/>
  <c r="S52" i="1"/>
  <c r="Q51" i="1"/>
  <c r="R51" i="1"/>
  <c r="S51" i="1"/>
  <c r="Q50" i="1"/>
  <c r="R50" i="1"/>
  <c r="S50" i="1"/>
  <c r="Q49" i="1"/>
  <c r="R49" i="1"/>
  <c r="S49" i="1"/>
  <c r="Q48" i="1"/>
  <c r="R48" i="1"/>
  <c r="S48" i="1"/>
  <c r="Q47" i="1"/>
  <c r="R47" i="1"/>
  <c r="S47" i="1"/>
  <c r="Q46" i="1"/>
  <c r="R46" i="1"/>
  <c r="S46" i="1"/>
  <c r="Q45" i="1"/>
  <c r="R45" i="1"/>
  <c r="S45" i="1"/>
  <c r="Q44" i="1"/>
  <c r="R44" i="1"/>
  <c r="S44" i="1"/>
  <c r="Q43" i="1"/>
  <c r="R43" i="1"/>
  <c r="S43" i="1"/>
  <c r="Q42" i="1"/>
  <c r="R42" i="1"/>
  <c r="S42" i="1"/>
  <c r="Q41" i="1"/>
  <c r="R41" i="1"/>
  <c r="S41" i="1"/>
  <c r="Q39" i="1"/>
  <c r="R39" i="1"/>
  <c r="S39" i="1"/>
  <c r="Q38" i="1"/>
  <c r="R38" i="1"/>
  <c r="S38" i="1"/>
  <c r="Q37" i="1"/>
  <c r="R37" i="1"/>
  <c r="S37" i="1"/>
  <c r="Q36" i="1"/>
  <c r="R36" i="1"/>
  <c r="S36" i="1"/>
  <c r="Q35" i="1"/>
  <c r="R35" i="1"/>
  <c r="S35" i="1"/>
  <c r="Q34" i="1"/>
  <c r="R34" i="1"/>
  <c r="S34" i="1"/>
  <c r="Q33" i="1"/>
  <c r="R33" i="1"/>
  <c r="S33" i="1"/>
  <c r="Q32" i="1"/>
  <c r="R32" i="1"/>
  <c r="S32" i="1"/>
  <c r="Q31" i="1"/>
  <c r="R31" i="1"/>
  <c r="S31" i="1"/>
  <c r="Q30" i="1"/>
  <c r="R30" i="1"/>
  <c r="S30" i="1"/>
  <c r="Q29" i="1"/>
  <c r="R29" i="1"/>
  <c r="S29" i="1"/>
  <c r="Q28" i="1"/>
  <c r="R28" i="1"/>
  <c r="S28" i="1"/>
  <c r="Q27" i="1"/>
  <c r="R27" i="1"/>
  <c r="S27" i="1"/>
  <c r="Q26" i="1"/>
  <c r="R26" i="1"/>
  <c r="S26" i="1"/>
  <c r="Q25" i="1"/>
  <c r="R25" i="1"/>
  <c r="S25" i="1"/>
  <c r="Q24" i="1"/>
  <c r="R24" i="1"/>
  <c r="S24" i="1"/>
  <c r="Q23" i="1"/>
  <c r="R23" i="1"/>
  <c r="S23" i="1"/>
  <c r="Q22" i="1"/>
  <c r="R22" i="1"/>
  <c r="S22" i="1"/>
  <c r="Q21" i="1"/>
  <c r="R21" i="1"/>
  <c r="S21" i="1"/>
  <c r="Q20" i="1"/>
  <c r="R20" i="1"/>
  <c r="S20" i="1"/>
  <c r="Q19" i="1"/>
  <c r="R19" i="1"/>
  <c r="S19" i="1"/>
  <c r="Q18" i="1"/>
  <c r="R18" i="1"/>
  <c r="S18" i="1"/>
  <c r="Q17" i="1"/>
  <c r="R17" i="1"/>
  <c r="S17" i="1"/>
  <c r="Q16" i="1"/>
  <c r="R16" i="1"/>
  <c r="S16" i="1"/>
  <c r="Q15" i="1"/>
  <c r="R15" i="1"/>
  <c r="S15" i="1"/>
  <c r="Q14" i="1"/>
  <c r="R14" i="1"/>
  <c r="S14" i="1"/>
  <c r="Q40" i="1"/>
  <c r="R40" i="1"/>
  <c r="D15" i="1"/>
  <c r="B14" i="1"/>
  <c r="E42" i="1"/>
  <c r="L42" i="1"/>
  <c r="E43" i="1"/>
  <c r="L43" i="1"/>
  <c r="E44" i="1"/>
  <c r="L44" i="1"/>
  <c r="E38" i="1"/>
  <c r="L38" i="1"/>
  <c r="E39" i="1"/>
  <c r="L39" i="1"/>
  <c r="E40" i="1"/>
  <c r="L40" i="1"/>
  <c r="E41" i="1"/>
  <c r="L41" i="1"/>
  <c r="E30" i="1"/>
  <c r="L30" i="1"/>
  <c r="E31" i="1"/>
  <c r="L31" i="1"/>
  <c r="E32" i="1"/>
  <c r="L32" i="1"/>
  <c r="E33" i="1"/>
  <c r="L33" i="1"/>
  <c r="E34" i="1"/>
  <c r="L34" i="1"/>
  <c r="E35" i="1"/>
  <c r="L35" i="1"/>
  <c r="E36" i="1"/>
  <c r="L36" i="1"/>
  <c r="U37" i="1"/>
  <c r="E46" i="1"/>
  <c r="L46" i="1"/>
  <c r="E47" i="1"/>
  <c r="E48" i="1"/>
  <c r="E49" i="1"/>
  <c r="E50" i="1"/>
  <c r="E51" i="1"/>
  <c r="E52" i="1"/>
  <c r="E5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7" i="1"/>
  <c r="E45" i="1"/>
  <c r="E54" i="1"/>
  <c r="E58" i="1"/>
  <c r="L47" i="1"/>
  <c r="L48" i="1"/>
  <c r="L49" i="1"/>
  <c r="L50" i="1"/>
  <c r="L51" i="1"/>
  <c r="L52" i="1"/>
  <c r="L16" i="1"/>
  <c r="L17" i="1"/>
  <c r="L18" i="1"/>
  <c r="L14" i="1"/>
  <c r="L15" i="1"/>
  <c r="L19" i="1"/>
  <c r="L20" i="1"/>
  <c r="L21" i="1"/>
  <c r="L22" i="1"/>
  <c r="L23" i="1"/>
  <c r="L24" i="1"/>
  <c r="L25" i="1"/>
  <c r="L26" i="1"/>
  <c r="L27" i="1"/>
  <c r="L28" i="1"/>
  <c r="J37" i="1"/>
  <c r="J21" i="1"/>
  <c r="J29" i="1"/>
  <c r="J54" i="1"/>
  <c r="J58" i="1"/>
  <c r="T29" i="1"/>
  <c r="L29" i="1"/>
  <c r="L37" i="1"/>
  <c r="T37" i="1"/>
  <c r="B15" i="1"/>
  <c r="D16" i="1"/>
  <c r="W15" i="1"/>
  <c r="W14" i="1"/>
  <c r="W16" i="1"/>
  <c r="D17" i="1"/>
  <c r="B16" i="1"/>
  <c r="W17" i="1"/>
  <c r="B17" i="1"/>
  <c r="D18" i="1"/>
  <c r="W18" i="1"/>
  <c r="D19" i="1"/>
  <c r="B18" i="1"/>
  <c r="B19" i="1"/>
  <c r="D20" i="1"/>
  <c r="W19" i="1"/>
  <c r="B20" i="1"/>
  <c r="D22" i="1"/>
  <c r="W20" i="1"/>
  <c r="X21" i="1"/>
  <c r="W21" i="1"/>
  <c r="W22" i="1"/>
  <c r="D23" i="1"/>
  <c r="B22" i="1"/>
  <c r="W23" i="1"/>
  <c r="B23" i="1"/>
  <c r="D24" i="1"/>
  <c r="W24" i="1"/>
  <c r="B24" i="1"/>
  <c r="D25" i="1"/>
  <c r="B25" i="1"/>
  <c r="W25" i="1"/>
  <c r="D26" i="1"/>
  <c r="W26" i="1"/>
  <c r="B26" i="1"/>
  <c r="D27" i="1"/>
  <c r="D28" i="1"/>
  <c r="B27" i="1"/>
  <c r="W27" i="1"/>
  <c r="W28" i="1"/>
  <c r="W29" i="1"/>
  <c r="D30" i="1"/>
  <c r="X29" i="1"/>
  <c r="B28" i="1"/>
  <c r="D31" i="1"/>
  <c r="W30" i="1"/>
  <c r="B30" i="1"/>
  <c r="B31" i="1"/>
  <c r="D32" i="1"/>
  <c r="W31" i="1"/>
  <c r="B32" i="1"/>
  <c r="W32" i="1"/>
  <c r="D33" i="1"/>
  <c r="W33" i="1"/>
  <c r="B33" i="1"/>
  <c r="D34" i="1"/>
  <c r="W34" i="1"/>
  <c r="D35" i="1"/>
  <c r="B34" i="1"/>
  <c r="B35" i="1"/>
  <c r="D36" i="1"/>
  <c r="W35" i="1"/>
  <c r="B36" i="1"/>
  <c r="W36" i="1"/>
  <c r="D38" i="1"/>
  <c r="X37" i="1"/>
  <c r="W37" i="1"/>
  <c r="D39" i="1"/>
  <c r="W38" i="1"/>
  <c r="B38" i="1"/>
  <c r="B39" i="1"/>
  <c r="D40" i="1"/>
  <c r="W39" i="1"/>
  <c r="B40" i="1"/>
  <c r="D41" i="1"/>
  <c r="W40" i="1"/>
  <c r="B41" i="1"/>
  <c r="D42" i="1"/>
  <c r="W41" i="1"/>
  <c r="W42" i="1"/>
  <c r="B42" i="1"/>
  <c r="D43" i="1"/>
  <c r="D44" i="1"/>
  <c r="B43" i="1"/>
  <c r="W43" i="1"/>
  <c r="W44" i="1"/>
  <c r="B44" i="1"/>
  <c r="D46" i="1"/>
  <c r="W46" i="1"/>
  <c r="B46" i="1"/>
  <c r="D47" i="1"/>
  <c r="X45" i="1"/>
  <c r="W45" i="1"/>
  <c r="B47" i="1"/>
  <c r="W47" i="1"/>
  <c r="D48" i="1"/>
  <c r="B48" i="1"/>
  <c r="D49" i="1"/>
  <c r="W48" i="1"/>
  <c r="D50" i="1"/>
  <c r="B49" i="1"/>
  <c r="W49" i="1"/>
  <c r="B50" i="1"/>
  <c r="D51" i="1"/>
  <c r="W50" i="1"/>
  <c r="D52" i="1"/>
  <c r="B51" i="1"/>
  <c r="W51" i="1"/>
  <c r="B52" i="1"/>
  <c r="W52" i="1"/>
  <c r="X53" i="1"/>
  <c r="W53" i="1"/>
  <c r="W54" i="1"/>
  <c r="V21" i="1"/>
  <c r="V37" i="1"/>
  <c r="V29" i="1"/>
  <c r="T21" i="1"/>
  <c r="U29" i="1"/>
  <c r="L45" i="1"/>
  <c r="T45" i="1"/>
  <c r="U45" i="1"/>
  <c r="V45" i="1"/>
  <c r="J56" i="1"/>
  <c r="L58" i="1"/>
  <c r="L53" i="1"/>
  <c r="T53" i="1"/>
  <c r="U53" i="1"/>
  <c r="L54" i="1"/>
  <c r="V53" i="1"/>
  <c r="E56" i="1"/>
  <c r="L56" i="1"/>
</calcChain>
</file>

<file path=xl/sharedStrings.xml><?xml version="1.0" encoding="utf-8"?>
<sst xmlns="http://schemas.openxmlformats.org/spreadsheetml/2006/main" count="59" uniqueCount="49">
  <si>
    <t>Monthly Time Sheet</t>
  </si>
  <si>
    <t>Box 43 Site 2</t>
  </si>
  <si>
    <t>Pay period start date:</t>
  </si>
  <si>
    <t>RR8</t>
  </si>
  <si>
    <t>Pay period end date:</t>
  </si>
  <si>
    <t>Calgary, AB T2J 2T9</t>
  </si>
  <si>
    <t>Employee:</t>
  </si>
  <si>
    <t>Bll Towsley</t>
  </si>
  <si>
    <t>Employee phone:</t>
  </si>
  <si>
    <t>403-510-9449</t>
  </si>
  <si>
    <t>Manager:</t>
  </si>
  <si>
    <t>Utopia PO 4506</t>
  </si>
  <si>
    <t>Employee e-mail:</t>
  </si>
  <si>
    <t>bill.towsley@crestviewdms.com</t>
  </si>
  <si>
    <t>Day</t>
  </si>
  <si>
    <t>Regular Hours</t>
  </si>
  <si>
    <t>Start</t>
  </si>
  <si>
    <t>Stop</t>
  </si>
  <si>
    <t>Non-Bill</t>
  </si>
  <si>
    <t>Total</t>
  </si>
  <si>
    <t>Description</t>
  </si>
  <si>
    <t>KMs
Start</t>
  </si>
  <si>
    <t>KMs
Stop</t>
  </si>
  <si>
    <t>KMs
Non-Bill</t>
  </si>
  <si>
    <t>KMs
Total</t>
  </si>
  <si>
    <t>Miles
Total</t>
  </si>
  <si>
    <t>Total
Miles</t>
  </si>
  <si>
    <t xml:space="preserve">Follow-up on LAMS structure with Justin
Email DTI Gov team
1/2 hour extra in SBD moved from Feb 29 but invoiced in Feb.
</t>
  </si>
  <si>
    <t>Discuss long text search and characteristics with the team
Cancel  weekly meeting</t>
  </si>
  <si>
    <t>Week Data Governance Meeting</t>
  </si>
  <si>
    <t>Review FLOC Structure and update FLOC/Equipment draft standards</t>
  </si>
  <si>
    <t>Subtotal</t>
  </si>
  <si>
    <t>Weekly Debrief</t>
  </si>
  <si>
    <t>Gov Agenda Development</t>
  </si>
  <si>
    <t>Cancelled</t>
  </si>
  <si>
    <t>Review and update FLOC standards documents, Gov Agenda Development</t>
  </si>
  <si>
    <t>Week Data Governance Meeting
Update FLOC standard
Update eRoom</t>
  </si>
  <si>
    <t>Vacation</t>
  </si>
  <si>
    <t>Emails and discussion on gaps around governance and how to close them.
Weekly bebrief with the profiling team</t>
  </si>
  <si>
    <t>Gov Agenda Development
Discuss MDG deliverables and SOW requirements with Allen and Asher</t>
  </si>
  <si>
    <t>Week Data Governance Meeting
Document and post in eRoom</t>
  </si>
  <si>
    <t>Total hours</t>
  </si>
  <si>
    <t>Burdened rate</t>
  </si>
  <si>
    <t>Invoice amt</t>
  </si>
  <si>
    <t>Net rate</t>
  </si>
  <si>
    <t>Total pay</t>
  </si>
  <si>
    <t>Employee signature</t>
  </si>
  <si>
    <t>Date</t>
  </si>
  <si>
    <t>Manager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</si>
</sst>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"/>
    <numFmt numFmtId="166" formatCode="[$-F400]h:mm:ss\ AM/PM"/>
    <numFmt numFmtId="167" formatCode="0.0"/>
    <numFmt numFmtId="168" formatCode="dddd"/>
  </numFmts>
  <fonts count="15" x14ac:knownFonts="1">
    <font>
      <sz val="10"/>
      <name val="Arial"/>
    </font>
    <font>
      <sz val="10"/>
      <name val="Arial"/>
      <family val="2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b/>
      <sz val="22"/>
      <color indexed="2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sz val="8"/>
      <color indexed="23"/>
      <name val="Century Gothic"/>
      <family val="2"/>
    </font>
    <font>
      <b/>
      <sz val="22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</borders>
  <cellStyleXfs count="158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2" fillId="0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8" fillId="2" borderId="0" xfId="0" applyFont="1" applyFill="1" applyAlignment="1">
      <alignment vertical="center"/>
    </xf>
    <xf numFmtId="0" fontId="3" fillId="0" borderId="0" xfId="0" applyFont="1" applyBorder="1"/>
    <xf numFmtId="0" fontId="2" fillId="0" borderId="0" xfId="0" applyFont="1" applyAlignment="1"/>
    <xf numFmtId="0" fontId="7" fillId="0" borderId="0" xfId="0" applyFont="1" applyAlignment="1">
      <alignment horizontal="left" indent="1"/>
    </xf>
    <xf numFmtId="0" fontId="2" fillId="0" borderId="0" xfId="0" applyFont="1" applyFill="1" applyAlignment="1"/>
    <xf numFmtId="0" fontId="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4" fillId="0" borderId="0" xfId="0" applyFont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4" fontId="7" fillId="4" borderId="1" xfId="0" applyNumberFormat="1" applyFont="1" applyFill="1" applyBorder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2" fontId="7" fillId="4" borderId="1" xfId="0" applyNumberFormat="1" applyFont="1" applyFill="1" applyBorder="1" applyAlignment="1">
      <alignment horizontal="center" vertical="center"/>
    </xf>
    <xf numFmtId="165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2" fontId="9" fillId="4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vertical="center" indent="1"/>
    </xf>
    <xf numFmtId="167" fontId="7" fillId="4" borderId="1" xfId="0" applyNumberFormat="1" applyFont="1" applyFill="1" applyBorder="1" applyAlignment="1">
      <alignment horizontal="left" vertical="center" indent="1"/>
    </xf>
    <xf numFmtId="2" fontId="3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167" fontId="7" fillId="3" borderId="8" xfId="0" applyNumberFormat="1" applyFont="1" applyFill="1" applyBorder="1" applyAlignment="1">
      <alignment horizontal="center" vertical="center"/>
    </xf>
    <xf numFmtId="167" fontId="7" fillId="6" borderId="9" xfId="0" applyNumberFormat="1" applyFont="1" applyFill="1" applyBorder="1" applyAlignment="1">
      <alignment vertical="center"/>
    </xf>
    <xf numFmtId="167" fontId="7" fillId="4" borderId="5" xfId="0" applyNumberFormat="1" applyFont="1" applyFill="1" applyBorder="1" applyAlignment="1">
      <alignment horizontal="center" vertical="center"/>
    </xf>
    <xf numFmtId="167" fontId="7" fillId="4" borderId="11" xfId="0" applyNumberFormat="1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167" fontId="7" fillId="6" borderId="7" xfId="0" applyNumberFormat="1" applyFont="1" applyFill="1" applyBorder="1" applyAlignment="1">
      <alignment vertical="center"/>
    </xf>
    <xf numFmtId="167" fontId="7" fillId="3" borderId="1" xfId="157" applyNumberFormat="1" applyFont="1" applyFill="1" applyBorder="1" applyAlignment="1">
      <alignment horizontal="center" vertical="center"/>
    </xf>
    <xf numFmtId="167" fontId="7" fillId="6" borderId="7" xfId="157" applyNumberFormat="1" applyFont="1" applyFill="1" applyBorder="1" applyAlignment="1">
      <alignment vertical="center"/>
    </xf>
    <xf numFmtId="167" fontId="7" fillId="4" borderId="5" xfId="157" applyNumberFormat="1" applyFont="1" applyFill="1" applyBorder="1" applyAlignment="1">
      <alignment horizontal="center" vertical="center"/>
    </xf>
    <xf numFmtId="167" fontId="7" fillId="4" borderId="11" xfId="157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167" fontId="7" fillId="4" borderId="13" xfId="0" applyNumberFormat="1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indent="1"/>
    </xf>
    <xf numFmtId="165" fontId="9" fillId="4" borderId="5" xfId="1" applyNumberFormat="1" applyFont="1" applyFill="1" applyBorder="1" applyAlignment="1">
      <alignment horizontal="center" vertical="center"/>
    </xf>
    <xf numFmtId="165" fontId="9" fillId="4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66" fontId="7" fillId="6" borderId="5" xfId="0" applyNumberFormat="1" applyFont="1" applyFill="1" applyBorder="1" applyAlignment="1">
      <alignment horizontal="center" vertical="center"/>
    </xf>
    <xf numFmtId="166" fontId="7" fillId="6" borderId="6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165" fontId="7" fillId="6" borderId="5" xfId="1" applyNumberFormat="1" applyFont="1" applyFill="1" applyBorder="1" applyAlignment="1">
      <alignment horizontal="center" vertical="center"/>
    </xf>
    <xf numFmtId="165" fontId="7" fillId="6" borderId="6" xfId="1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165" fontId="9" fillId="5" borderId="5" xfId="1" applyNumberFormat="1" applyFont="1" applyFill="1" applyBorder="1" applyAlignment="1">
      <alignment horizontal="center" vertical="center"/>
    </xf>
    <xf numFmtId="165" fontId="9" fillId="5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/>
    </xf>
    <xf numFmtId="14" fontId="7" fillId="7" borderId="3" xfId="0" applyNumberFormat="1" applyFont="1" applyFill="1" applyBorder="1" applyAlignment="1">
      <alignment horizontal="left" vertical="center"/>
    </xf>
    <xf numFmtId="0" fontId="12" fillId="0" borderId="3" xfId="14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2" fontId="7" fillId="3" borderId="1" xfId="0" applyNumberFormat="1" applyFont="1" applyFill="1" applyBorder="1" applyAlignment="1">
      <alignment horizontal="center" vertical="center"/>
    </xf>
    <xf numFmtId="168" fontId="9" fillId="5" borderId="5" xfId="0" applyNumberFormat="1" applyFont="1" applyFill="1" applyBorder="1" applyAlignment="1">
      <alignment horizontal="left" vertical="center" indent="1"/>
    </xf>
    <xf numFmtId="168" fontId="9" fillId="5" borderId="3" xfId="0" applyNumberFormat="1" applyFont="1" applyFill="1" applyBorder="1" applyAlignment="1">
      <alignment horizontal="left" vertical="center" indent="1"/>
    </xf>
    <xf numFmtId="165" fontId="9" fillId="4" borderId="1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5" borderId="5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2" fontId="7" fillId="3" borderId="5" xfId="0" applyNumberFormat="1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/>
    </xf>
  </cellXfs>
  <cellStyles count="158">
    <cellStyle name="Comma" xfId="157" builtinId="3"/>
    <cellStyle name="Currency" xfId="1" builtinId="4"/>
    <cellStyle name="Followed Hyperlink" xfId="58" builtinId="9" hidden="1"/>
    <cellStyle name="Followed Hyperlink" xfId="148" builtinId="9" hidden="1"/>
    <cellStyle name="Followed Hyperlink" xfId="60" builtinId="9" hidden="1"/>
    <cellStyle name="Followed Hyperlink" xfId="72" builtinId="9" hidden="1"/>
    <cellStyle name="Followed Hyperlink" xfId="106" builtinId="9" hidden="1"/>
    <cellStyle name="Followed Hyperlink" xfId="131" builtinId="9" hidden="1"/>
    <cellStyle name="Followed Hyperlink" xfId="64" builtinId="9" hidden="1"/>
    <cellStyle name="Followed Hyperlink" xfId="85" builtinId="9" hidden="1"/>
    <cellStyle name="Followed Hyperlink" xfId="98" builtinId="9" hidden="1"/>
    <cellStyle name="Followed Hyperlink" xfId="36" builtinId="9" hidden="1"/>
    <cellStyle name="Followed Hyperlink" xfId="92" builtinId="9" hidden="1"/>
    <cellStyle name="Followed Hyperlink" xfId="82" builtinId="9" hidden="1"/>
    <cellStyle name="Followed Hyperlink" xfId="63" builtinId="9" hidden="1"/>
    <cellStyle name="Followed Hyperlink" xfId="69" builtinId="9" hidden="1"/>
    <cellStyle name="Followed Hyperlink" xfId="141" builtinId="9" hidden="1"/>
    <cellStyle name="Followed Hyperlink" xfId="129" builtinId="9" hidden="1"/>
    <cellStyle name="Followed Hyperlink" xfId="143" builtinId="9" hidden="1"/>
    <cellStyle name="Followed Hyperlink" xfId="67" builtinId="9" hidden="1"/>
    <cellStyle name="Followed Hyperlink" xfId="95" builtinId="9" hidden="1"/>
    <cellStyle name="Followed Hyperlink" xfId="42" builtinId="9" hidden="1"/>
    <cellStyle name="Followed Hyperlink" xfId="54" builtinId="9" hidden="1"/>
    <cellStyle name="Followed Hyperlink" xfId="107" builtinId="9" hidden="1"/>
    <cellStyle name="Followed Hyperlink" xfId="127" builtinId="9" hidden="1"/>
    <cellStyle name="Followed Hyperlink" xfId="46" builtinId="9" hidden="1"/>
    <cellStyle name="Followed Hyperlink" xfId="147" builtinId="9" hidden="1"/>
    <cellStyle name="Followed Hyperlink" xfId="126" builtinId="9" hidden="1"/>
    <cellStyle name="Followed Hyperlink" xfId="101" builtinId="9" hidden="1"/>
    <cellStyle name="Followed Hyperlink" xfId="44" builtinId="9" hidden="1"/>
    <cellStyle name="Followed Hyperlink" xfId="30" builtinId="9" hidden="1"/>
    <cellStyle name="Followed Hyperlink" xfId="45" builtinId="9" hidden="1"/>
    <cellStyle name="Followed Hyperlink" xfId="117" builtinId="9" hidden="1"/>
    <cellStyle name="Followed Hyperlink" xfId="83" builtinId="9" hidden="1"/>
    <cellStyle name="Followed Hyperlink" xfId="33" builtinId="9" hidden="1"/>
    <cellStyle name="Followed Hyperlink" xfId="140" builtinId="9" hidden="1"/>
    <cellStyle name="Followed Hyperlink" xfId="130" builtinId="9" hidden="1"/>
    <cellStyle name="Followed Hyperlink" xfId="13" builtinId="9" hidden="1"/>
    <cellStyle name="Followed Hyperlink" xfId="16" builtinId="9" hidden="1"/>
    <cellStyle name="Followed Hyperlink" xfId="144" builtinId="9" hidden="1"/>
    <cellStyle name="Followed Hyperlink" xfId="38" builtinId="9" hidden="1"/>
    <cellStyle name="Followed Hyperlink" xfId="145" builtinId="9" hidden="1"/>
    <cellStyle name="Followed Hyperlink" xfId="70" builtinId="9" hidden="1"/>
    <cellStyle name="Followed Hyperlink" xfId="77" builtinId="9" hidden="1"/>
    <cellStyle name="Followed Hyperlink" xfId="88" builtinId="9" hidden="1"/>
    <cellStyle name="Followed Hyperlink" xfId="28" builtinId="9" hidden="1"/>
    <cellStyle name="Followed Hyperlink" xfId="89" builtinId="9" hidden="1"/>
    <cellStyle name="Followed Hyperlink" xfId="152" builtinId="9" hidden="1"/>
    <cellStyle name="Followed Hyperlink" xfId="153" builtinId="9" hidden="1"/>
    <cellStyle name="Followed Hyperlink" xfId="119" builtinId="9" hidden="1"/>
    <cellStyle name="Followed Hyperlink" xfId="78" builtinId="9" hidden="1"/>
    <cellStyle name="Followed Hyperlink" xfId="93" builtinId="9" hidden="1"/>
    <cellStyle name="Followed Hyperlink" xfId="35" builtinId="9" hidden="1"/>
    <cellStyle name="Followed Hyperlink" xfId="96" builtinId="9" hidden="1"/>
    <cellStyle name="Followed Hyperlink" xfId="136" builtinId="9" hidden="1"/>
    <cellStyle name="Followed Hyperlink" xfId="105" builtinId="9" hidden="1"/>
    <cellStyle name="Followed Hyperlink" xfId="138" builtinId="9" hidden="1"/>
    <cellStyle name="Followed Hyperlink" xfId="125" builtinId="9" hidden="1"/>
    <cellStyle name="Followed Hyperlink" xfId="128" builtinId="9" hidden="1"/>
    <cellStyle name="Followed Hyperlink" xfId="150" builtinId="9" hidden="1"/>
    <cellStyle name="Followed Hyperlink" xfId="19" builtinId="9" hidden="1"/>
    <cellStyle name="Followed Hyperlink" xfId="151" builtinId="9" hidden="1"/>
    <cellStyle name="Followed Hyperlink" xfId="76" builtinId="9" hidden="1"/>
    <cellStyle name="Followed Hyperlink" xfId="39" builtinId="9" hidden="1"/>
    <cellStyle name="Followed Hyperlink" xfId="124" builtinId="9" hidden="1"/>
    <cellStyle name="Followed Hyperlink" xfId="25" builtinId="9" hidden="1"/>
    <cellStyle name="Followed Hyperlink" xfId="104" builtinId="9" hidden="1"/>
    <cellStyle name="Followed Hyperlink" xfId="31" builtinId="9" hidden="1"/>
    <cellStyle name="Followed Hyperlink" xfId="49" builtinId="9" hidden="1"/>
    <cellStyle name="Followed Hyperlink" xfId="155" builtinId="9" hidden="1"/>
    <cellStyle name="Followed Hyperlink" xfId="109" builtinId="9" hidden="1"/>
    <cellStyle name="Followed Hyperlink" xfId="99" builtinId="9" hidden="1"/>
    <cellStyle name="Followed Hyperlink" xfId="156" builtinId="9" hidden="1"/>
    <cellStyle name="Followed Hyperlink" xfId="108" builtinId="9" hidden="1"/>
    <cellStyle name="Followed Hyperlink" xfId="43" builtinId="9" hidden="1"/>
    <cellStyle name="Followed Hyperlink" xfId="132" builtinId="9" hidden="1"/>
    <cellStyle name="Followed Hyperlink" xfId="118" builtinId="9" hidden="1"/>
    <cellStyle name="Followed Hyperlink" xfId="75" builtinId="9" hidden="1"/>
    <cellStyle name="Followed Hyperlink" xfId="134" builtinId="9" hidden="1"/>
    <cellStyle name="Followed Hyperlink" xfId="22" builtinId="9" hidden="1"/>
    <cellStyle name="Followed Hyperlink" xfId="59" builtinId="9" hidden="1"/>
    <cellStyle name="Followed Hyperlink" xfId="116" builtinId="9" hidden="1"/>
    <cellStyle name="Followed Hyperlink" xfId="61" builtinId="9" hidden="1"/>
    <cellStyle name="Followed Hyperlink" xfId="11" builtinId="9" hidden="1"/>
    <cellStyle name="Followed Hyperlink" xfId="48" builtinId="9" hidden="1"/>
    <cellStyle name="Followed Hyperlink" xfId="21" builtinId="9" hidden="1"/>
    <cellStyle name="Followed Hyperlink" xfId="121" builtinId="9" hidden="1"/>
    <cellStyle name="Followed Hyperlink" xfId="87" builtinId="9" hidden="1"/>
    <cellStyle name="Followed Hyperlink" xfId="154" builtinId="9" hidden="1"/>
    <cellStyle name="Followed Hyperlink" xfId="112" builtinId="9" hidden="1"/>
    <cellStyle name="Followed Hyperlink" xfId="65" builtinId="9" hidden="1"/>
    <cellStyle name="Followed Hyperlink" xfId="84" builtinId="9" hidden="1"/>
    <cellStyle name="Followed Hyperlink" xfId="9" builtinId="9" hidden="1"/>
    <cellStyle name="Followed Hyperlink" xfId="114" builtinId="9" hidden="1"/>
    <cellStyle name="Followed Hyperlink" xfId="115" builtinId="9" hidden="1"/>
    <cellStyle name="Followed Hyperlink" xfId="55" builtinId="9" hidden="1"/>
    <cellStyle name="Followed Hyperlink" xfId="47" builtinId="9" hidden="1"/>
    <cellStyle name="Followed Hyperlink" xfId="123" builtinId="9" hidden="1"/>
    <cellStyle name="Followed Hyperlink" xfId="66" builtinId="9" hidden="1"/>
    <cellStyle name="Followed Hyperlink" xfId="90" builtinId="9" hidden="1"/>
    <cellStyle name="Followed Hyperlink" xfId="120" builtinId="9" hidden="1"/>
    <cellStyle name="Followed Hyperlink" xfId="40" builtinId="9" hidden="1"/>
    <cellStyle name="Followed Hyperlink" xfId="50" builtinId="9" hidden="1"/>
    <cellStyle name="Followed Hyperlink" xfId="26" builtinId="9" hidden="1"/>
    <cellStyle name="Followed Hyperlink" xfId="146" builtinId="9" hidden="1"/>
    <cellStyle name="Followed Hyperlink" xfId="52" builtinId="9" hidden="1"/>
    <cellStyle name="Followed Hyperlink" xfId="57" builtinId="9" hidden="1"/>
    <cellStyle name="Followed Hyperlink" xfId="56" builtinId="9" hidden="1"/>
    <cellStyle name="Followed Hyperlink" xfId="142" builtinId="9" hidden="1"/>
    <cellStyle name="Followed Hyperlink" xfId="27" builtinId="9" hidden="1"/>
    <cellStyle name="Followed Hyperlink" xfId="68" builtinId="9" hidden="1"/>
    <cellStyle name="Followed Hyperlink" xfId="100" builtinId="9" hidden="1"/>
    <cellStyle name="Followed Hyperlink" xfId="32" builtinId="9" hidden="1"/>
    <cellStyle name="Followed Hyperlink" xfId="23" builtinId="9" hidden="1"/>
    <cellStyle name="Followed Hyperlink" xfId="139" builtinId="9" hidden="1"/>
    <cellStyle name="Followed Hyperlink" xfId="149" builtinId="9" hidden="1"/>
    <cellStyle name="Followed Hyperlink" xfId="53" builtinId="9" hidden="1"/>
    <cellStyle name="Followed Hyperlink" xfId="135" builtinId="9" hidden="1"/>
    <cellStyle name="Followed Hyperlink" xfId="29" builtinId="9" hidden="1"/>
    <cellStyle name="Followed Hyperlink" xfId="113" builtinId="9" hidden="1"/>
    <cellStyle name="Followed Hyperlink" xfId="110" builtinId="9" hidden="1"/>
    <cellStyle name="Followed Hyperlink" xfId="80" builtinId="9" hidden="1"/>
    <cellStyle name="Followed Hyperlink" xfId="73" builtinId="9" hidden="1"/>
    <cellStyle name="Followed Hyperlink" xfId="111" builtinId="9" hidden="1"/>
    <cellStyle name="Followed Hyperlink" xfId="3" builtinId="9" hidden="1"/>
    <cellStyle name="Followed Hyperlink" xfId="15" builtinId="9" hidden="1"/>
    <cellStyle name="Followed Hyperlink" xfId="91" builtinId="9" hidden="1"/>
    <cellStyle name="Followed Hyperlink" xfId="7" builtinId="9" hidden="1"/>
    <cellStyle name="Followed Hyperlink" xfId="71" builtinId="9" hidden="1"/>
    <cellStyle name="Followed Hyperlink" xfId="51" builtinId="9" hidden="1"/>
    <cellStyle name="Followed Hyperlink" xfId="5" builtinId="9" hidden="1"/>
    <cellStyle name="Followed Hyperlink" xfId="133" builtinId="9" hidden="1"/>
    <cellStyle name="Followed Hyperlink" xfId="122" builtinId="9" hidden="1"/>
    <cellStyle name="Followed Hyperlink" xfId="103" builtinId="9" hidden="1"/>
    <cellStyle name="Followed Hyperlink" xfId="86" builtinId="9" hidden="1"/>
    <cellStyle name="Followed Hyperlink" xfId="94" builtinId="9" hidden="1"/>
    <cellStyle name="Followed Hyperlink" xfId="81" builtinId="9" hidden="1"/>
    <cellStyle name="Followed Hyperlink" xfId="97" builtinId="9" hidden="1"/>
    <cellStyle name="Followed Hyperlink" xfId="74" builtinId="9" hidden="1"/>
    <cellStyle name="Followed Hyperlink" xfId="34" builtinId="9" hidden="1"/>
    <cellStyle name="Followed Hyperlink" xfId="41" builtinId="9" hidden="1"/>
    <cellStyle name="Followed Hyperlink" xfId="79" builtinId="9" hidden="1"/>
    <cellStyle name="Followed Hyperlink" xfId="102" builtinId="9" hidden="1"/>
    <cellStyle name="Followed Hyperlink" xfId="37" builtinId="9" hidden="1"/>
    <cellStyle name="Followed Hyperlink" xfId="137" builtinId="9" hidden="1"/>
    <cellStyle name="Followed Hyperlink" xfId="20" builtinId="9" hidden="1"/>
    <cellStyle name="Followed Hyperlink" xfId="18" builtinId="9" hidden="1"/>
    <cellStyle name="Followed Hyperlink" xfId="24" builtinId="9" hidden="1"/>
    <cellStyle name="Followed Hyperlink" xfId="62" builtinId="9" hidden="1"/>
    <cellStyle name="Followed Hyperlink" xfId="17" builtinId="9" hidden="1"/>
    <cellStyle name="Hyperlink" xfId="6" builtinId="8" hidden="1"/>
    <cellStyle name="Hyperlink" xfId="8" builtinId="8" hidden="1"/>
    <cellStyle name="Hyperlink" xfId="12" builtinId="8" hidden="1"/>
    <cellStyle name="Hyperlink" xfId="10" builtinId="8" hidden="1"/>
    <cellStyle name="Hyperlink" xfId="4" builtinId="8" hidden="1"/>
    <cellStyle name="Hyperlink" xfId="2" builtinId="8" hidden="1"/>
    <cellStyle name="Hyperlink" xfId="14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93700"/>
          <a:ext cx="2383159" cy="73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ll.towsley@crestviewd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X63"/>
  <sheetViews>
    <sheetView showGridLines="0" showZeros="0" tabSelected="1" topLeftCell="A36" workbookViewId="0">
      <selection activeCell="M49" sqref="M49"/>
    </sheetView>
  </sheetViews>
  <sheetFormatPr defaultColWidth="8.85546875" defaultRowHeight="13.5" x14ac:dyDescent="0.25"/>
  <cols>
    <col min="1" max="1" width="2.7109375" style="2" customWidth="1"/>
    <col min="2" max="2" width="11.28515625" style="2" customWidth="1"/>
    <col min="3" max="3" width="5.28515625" style="2" customWidth="1"/>
    <col min="4" max="4" width="13.85546875" style="2" customWidth="1"/>
    <col min="5" max="5" width="10.28515625" style="2" customWidth="1"/>
    <col min="6" max="6" width="9.28515625" style="2" customWidth="1"/>
    <col min="7" max="7" width="1.7109375" style="2" customWidth="1"/>
    <col min="8" max="8" width="9.28515625" style="2" customWidth="1"/>
    <col min="9" max="9" width="1.7109375" style="2" customWidth="1"/>
    <col min="10" max="10" width="6.7109375" style="2" customWidth="1"/>
    <col min="11" max="11" width="4.28515625" style="2" customWidth="1"/>
    <col min="12" max="12" width="23.7109375" style="2" customWidth="1"/>
    <col min="13" max="13" width="31" style="2" bestFit="1" customWidth="1"/>
    <col min="14" max="19" width="12.7109375" style="2" customWidth="1"/>
    <col min="20" max="20" width="8.85546875" style="2" customWidth="1"/>
    <col min="21" max="22" width="8.85546875" style="2"/>
    <col min="23" max="23" width="10.42578125" style="2" bestFit="1" customWidth="1"/>
    <col min="24" max="24" width="12.28515625" style="2" bestFit="1" customWidth="1"/>
    <col min="25" max="16384" width="8.85546875" style="2"/>
  </cols>
  <sheetData>
    <row r="2" spans="2:23" ht="28.5" x14ac:dyDescent="0.4">
      <c r="B2" s="1"/>
      <c r="C2" s="1"/>
      <c r="I2" s="3"/>
      <c r="J2" s="3"/>
      <c r="L2" s="4" t="s">
        <v>0</v>
      </c>
    </row>
    <row r="3" spans="2:23" x14ac:dyDescent="0.25">
      <c r="B3" s="1"/>
      <c r="C3" s="1"/>
      <c r="I3" s="3"/>
      <c r="J3" s="3"/>
    </row>
    <row r="4" spans="2:23" ht="28.5" x14ac:dyDescent="0.25">
      <c r="B4" s="24"/>
      <c r="C4" s="10"/>
      <c r="I4" s="3"/>
      <c r="J4" s="3"/>
    </row>
    <row r="5" spans="2:23" s="6" customFormat="1" ht="14.25" x14ac:dyDescent="0.3">
      <c r="B5" s="7"/>
      <c r="C5" s="7"/>
      <c r="I5" s="8"/>
      <c r="J5" s="8"/>
    </row>
    <row r="6" spans="2:23" s="6" customFormat="1" ht="17.100000000000001" customHeight="1" x14ac:dyDescent="0.3">
      <c r="B6" s="14" t="s">
        <v>1</v>
      </c>
      <c r="C6" s="14"/>
      <c r="D6" s="82"/>
      <c r="E6" s="82"/>
      <c r="F6" s="16"/>
      <c r="G6" s="12" t="s">
        <v>2</v>
      </c>
      <c r="I6" s="12"/>
      <c r="J6" s="12"/>
      <c r="K6" s="73">
        <v>42430</v>
      </c>
      <c r="L6" s="73"/>
    </row>
    <row r="7" spans="2:23" s="6" customFormat="1" ht="17.100000000000001" customHeight="1" x14ac:dyDescent="0.3">
      <c r="B7" s="14" t="s">
        <v>3</v>
      </c>
      <c r="C7" s="14"/>
      <c r="D7" s="82"/>
      <c r="E7" s="82"/>
      <c r="F7" s="16"/>
      <c r="G7" s="12" t="s">
        <v>4</v>
      </c>
      <c r="I7" s="12"/>
      <c r="J7" s="12"/>
      <c r="K7" s="74">
        <v>42460</v>
      </c>
      <c r="L7" s="74"/>
    </row>
    <row r="8" spans="2:23" s="6" customFormat="1" ht="17.100000000000001" customHeight="1" x14ac:dyDescent="0.3">
      <c r="B8" s="14" t="s">
        <v>5</v>
      </c>
      <c r="C8" s="14"/>
      <c r="D8" s="82"/>
      <c r="E8" s="82"/>
      <c r="F8" s="16"/>
      <c r="G8" s="9"/>
      <c r="I8" s="13"/>
      <c r="J8" s="13"/>
      <c r="K8" s="15"/>
      <c r="L8" s="15"/>
    </row>
    <row r="9" spans="2:23" s="6" customFormat="1" ht="17.100000000000001" customHeight="1" x14ac:dyDescent="0.3">
      <c r="B9" s="9"/>
      <c r="C9" s="13"/>
      <c r="D9" s="13"/>
      <c r="E9" s="15"/>
      <c r="G9" s="9"/>
      <c r="I9" s="13"/>
      <c r="J9" s="13"/>
      <c r="K9" s="15"/>
      <c r="L9" s="15"/>
    </row>
    <row r="10" spans="2:23" s="6" customFormat="1" ht="17.100000000000001" customHeight="1" x14ac:dyDescent="0.3">
      <c r="B10" s="12" t="s">
        <v>6</v>
      </c>
      <c r="C10" s="12"/>
      <c r="D10" s="83" t="s">
        <v>7</v>
      </c>
      <c r="E10" s="83"/>
      <c r="F10" s="17"/>
      <c r="G10" s="12" t="s">
        <v>8</v>
      </c>
      <c r="I10" s="12"/>
      <c r="J10" s="12"/>
      <c r="K10" s="77" t="s">
        <v>9</v>
      </c>
      <c r="L10" s="77"/>
    </row>
    <row r="11" spans="2:23" s="6" customFormat="1" ht="17.100000000000001" customHeight="1" x14ac:dyDescent="0.3">
      <c r="B11" s="12" t="s">
        <v>10</v>
      </c>
      <c r="C11" s="12"/>
      <c r="D11" s="76" t="s">
        <v>11</v>
      </c>
      <c r="E11" s="76"/>
      <c r="F11" s="17"/>
      <c r="G11" s="12" t="s">
        <v>12</v>
      </c>
      <c r="I11" s="12"/>
      <c r="J11" s="12"/>
      <c r="K11" s="75" t="s">
        <v>13</v>
      </c>
      <c r="L11" s="76"/>
    </row>
    <row r="12" spans="2:23" ht="18.75" customHeight="1" x14ac:dyDescent="0.25">
      <c r="D12" s="11"/>
    </row>
    <row r="13" spans="2:23" ht="30" customHeight="1" x14ac:dyDescent="0.25">
      <c r="B13" s="84" t="s">
        <v>14</v>
      </c>
      <c r="C13" s="85"/>
      <c r="D13" s="86"/>
      <c r="E13" s="53" t="s">
        <v>15</v>
      </c>
      <c r="F13" s="59" t="s">
        <v>16</v>
      </c>
      <c r="G13" s="59"/>
      <c r="H13" s="72" t="s">
        <v>17</v>
      </c>
      <c r="I13" s="72"/>
      <c r="J13" s="72" t="s">
        <v>18</v>
      </c>
      <c r="K13" s="72"/>
      <c r="L13" s="34" t="s">
        <v>19</v>
      </c>
      <c r="M13" s="36" t="s">
        <v>20</v>
      </c>
      <c r="N13" s="38" t="s">
        <v>21</v>
      </c>
      <c r="O13" s="38" t="s">
        <v>22</v>
      </c>
      <c r="P13" s="38" t="s">
        <v>23</v>
      </c>
      <c r="Q13" s="39" t="s">
        <v>24</v>
      </c>
      <c r="R13" s="39" t="s">
        <v>25</v>
      </c>
      <c r="S13" s="50" t="s">
        <v>26</v>
      </c>
      <c r="T13"/>
    </row>
    <row r="14" spans="2:23" ht="21.95" customHeight="1" x14ac:dyDescent="0.25">
      <c r="B14" s="79">
        <f>D14</f>
        <v>42429</v>
      </c>
      <c r="C14" s="80"/>
      <c r="D14" s="23">
        <f>IF($K$6="","",IF(WEEKDAY($K$6)&lt;&gt;2,K6-(WEEKDAY(K6)-2),K6))</f>
        <v>42429</v>
      </c>
      <c r="E14" s="54">
        <f t="shared" ref="E14:E15" si="0">+(H14-F14)*24</f>
        <v>0</v>
      </c>
      <c r="F14" s="60"/>
      <c r="G14" s="61"/>
      <c r="H14" s="68"/>
      <c r="I14" s="69"/>
      <c r="J14" s="62"/>
      <c r="K14" s="63"/>
      <c r="L14" s="35">
        <f t="shared" ref="L14" si="1">IF(SUM(E14-J14)&gt;24,"You've entered more than 24 hours.",SUM(E14-J14))</f>
        <v>0</v>
      </c>
      <c r="M14" s="37"/>
      <c r="N14" s="40"/>
      <c r="O14" s="41"/>
      <c r="P14" s="40"/>
      <c r="Q14" s="42">
        <f>+O14-N14-P14</f>
        <v>0</v>
      </c>
      <c r="R14" s="43">
        <f>Q14*5/8</f>
        <v>0</v>
      </c>
      <c r="S14" s="51">
        <f t="shared" ref="S14:S16" si="2">+R14*0.625</f>
        <v>0</v>
      </c>
      <c r="T14"/>
      <c r="U14"/>
      <c r="W14" s="2">
        <f t="shared" ref="W14:W15" si="3">IF(ISERR(MONTH(D14)),0,IF(MONTH(D14)&lt;&gt;MONTH(K$7),0,IF(AND(WEEKDAY(D14)&lt;&gt;1,WEEKDAY(D14)&lt;&gt;7),8,0)))</f>
        <v>0</v>
      </c>
    </row>
    <row r="15" spans="2:23" ht="21.95" customHeight="1" x14ac:dyDescent="0.25">
      <c r="B15" s="79">
        <f t="shared" ref="B15:B20" si="4">D15</f>
        <v>42430</v>
      </c>
      <c r="C15" s="80"/>
      <c r="D15" s="23">
        <f t="shared" ref="D15:D28" si="5">IF($K$6="","",IF(D14="","",IF(D14+1&gt;$K$7,"",D14+1)))</f>
        <v>42430</v>
      </c>
      <c r="E15" s="54">
        <f t="shared" si="0"/>
        <v>0.49999999999999956</v>
      </c>
      <c r="F15" s="60">
        <v>0.3125</v>
      </c>
      <c r="G15" s="61"/>
      <c r="H15" s="68">
        <v>0.33333333333333331</v>
      </c>
      <c r="I15" s="69"/>
      <c r="J15" s="62"/>
      <c r="K15" s="63"/>
      <c r="L15" s="25">
        <f t="shared" ref="L15" si="6">IF(SUM(E15-J15)&gt;24,"You've entered more than 24 hours.",SUM(E15-J15))</f>
        <v>0.49999999999999956</v>
      </c>
      <c r="M15" s="52" t="s">
        <v>27</v>
      </c>
      <c r="N15" s="44"/>
      <c r="O15" s="45"/>
      <c r="P15" s="44"/>
      <c r="Q15" s="42">
        <f t="shared" ref="Q15:Q52" si="7">+O15-N15-P15</f>
        <v>0</v>
      </c>
      <c r="R15" s="43">
        <f t="shared" ref="R15:R52" si="8">Q15*5/8</f>
        <v>0</v>
      </c>
      <c r="S15" s="43">
        <f t="shared" si="2"/>
        <v>0</v>
      </c>
      <c r="T15"/>
      <c r="U15"/>
      <c r="W15" s="2">
        <f t="shared" si="3"/>
        <v>8</v>
      </c>
    </row>
    <row r="16" spans="2:23" ht="21.95" customHeight="1" x14ac:dyDescent="0.25">
      <c r="B16" s="79">
        <f t="shared" si="4"/>
        <v>42431</v>
      </c>
      <c r="C16" s="80"/>
      <c r="D16" s="23">
        <f t="shared" si="5"/>
        <v>42431</v>
      </c>
      <c r="E16" s="54">
        <f t="shared" ref="E16" si="9">+(H16-F16)*24</f>
        <v>0.75</v>
      </c>
      <c r="F16" s="60">
        <v>0.3125</v>
      </c>
      <c r="G16" s="61"/>
      <c r="H16" s="68">
        <v>0.34375</v>
      </c>
      <c r="I16" s="69"/>
      <c r="J16" s="62"/>
      <c r="K16" s="63"/>
      <c r="L16" s="25">
        <f t="shared" ref="L16:L19" si="10">IF(SUM(E16-J16)&gt;24,"You've entered more than 24 hours.",SUM(E16-J16))</f>
        <v>0.75</v>
      </c>
      <c r="M16" s="52" t="s">
        <v>28</v>
      </c>
      <c r="N16" s="44"/>
      <c r="O16" s="45"/>
      <c r="P16" s="44"/>
      <c r="Q16" s="42">
        <f t="shared" si="7"/>
        <v>0</v>
      </c>
      <c r="R16" s="43">
        <f t="shared" si="8"/>
        <v>0</v>
      </c>
      <c r="S16" s="43">
        <f t="shared" si="2"/>
        <v>0</v>
      </c>
      <c r="T16"/>
      <c r="U16"/>
      <c r="W16" s="2">
        <f>IF(ISERR(MONTH(D16)),0,IF(MONTH(D16)&lt;&gt;MONTH(K$7),0,IF(AND(WEEKDAY(D16)&lt;&gt;1,WEEKDAY(D16)&lt;&gt;7),8,0)))</f>
        <v>8</v>
      </c>
    </row>
    <row r="17" spans="2:24" ht="21.95" customHeight="1" x14ac:dyDescent="0.25">
      <c r="B17" s="79">
        <f t="shared" si="4"/>
        <v>42432</v>
      </c>
      <c r="C17" s="80"/>
      <c r="D17" s="23">
        <f t="shared" si="5"/>
        <v>42432</v>
      </c>
      <c r="E17" s="54">
        <f t="shared" ref="E17:E35" si="11">+(H17-F17)*24</f>
        <v>1.7500000000000004</v>
      </c>
      <c r="F17" s="60">
        <v>0.33333333333333331</v>
      </c>
      <c r="G17" s="61"/>
      <c r="H17" s="68">
        <v>0.40625</v>
      </c>
      <c r="I17" s="69"/>
      <c r="J17" s="62">
        <v>1.75</v>
      </c>
      <c r="K17" s="63"/>
      <c r="L17" s="25">
        <f t="shared" si="10"/>
        <v>4.4408920985006262E-16</v>
      </c>
      <c r="M17" s="37" t="s">
        <v>29</v>
      </c>
      <c r="N17" s="44"/>
      <c r="O17" s="45"/>
      <c r="P17" s="44"/>
      <c r="Q17" s="42">
        <f t="shared" si="7"/>
        <v>0</v>
      </c>
      <c r="R17" s="43">
        <f t="shared" si="8"/>
        <v>0</v>
      </c>
      <c r="S17" s="43">
        <f>+R17*0.625</f>
        <v>0</v>
      </c>
      <c r="T17"/>
      <c r="U17"/>
      <c r="W17" s="2">
        <f t="shared" ref="W17:W20" si="12">IF(ISERR(MONTH(D17)),0,IF(MONTH(D17)&lt;&gt;MONTH(K$7),0,IF(AND(WEEKDAY(D17)&lt;&gt;1,WEEKDAY(D17)&lt;&gt;7),8,0)))</f>
        <v>8</v>
      </c>
    </row>
    <row r="18" spans="2:24" ht="21.95" customHeight="1" x14ac:dyDescent="0.25">
      <c r="B18" s="79">
        <f t="shared" si="4"/>
        <v>42433</v>
      </c>
      <c r="C18" s="80"/>
      <c r="D18" s="23">
        <f t="shared" si="5"/>
        <v>42433</v>
      </c>
      <c r="E18" s="54">
        <f t="shared" si="11"/>
        <v>0</v>
      </c>
      <c r="F18" s="60"/>
      <c r="G18" s="61"/>
      <c r="H18" s="68"/>
      <c r="I18" s="69"/>
      <c r="J18" s="62"/>
      <c r="K18" s="63"/>
      <c r="L18" s="25">
        <f t="shared" si="10"/>
        <v>0</v>
      </c>
      <c r="M18" s="37" t="s">
        <v>30</v>
      </c>
      <c r="N18" s="44"/>
      <c r="O18" s="45"/>
      <c r="P18" s="44"/>
      <c r="Q18" s="42">
        <f t="shared" si="7"/>
        <v>0</v>
      </c>
      <c r="R18" s="43">
        <f t="shared" si="8"/>
        <v>0</v>
      </c>
      <c r="S18" s="43">
        <f t="shared" ref="S18:S52" si="13">+R18*0.625</f>
        <v>0</v>
      </c>
      <c r="T18"/>
      <c r="U18"/>
      <c r="W18" s="2">
        <f t="shared" si="12"/>
        <v>8</v>
      </c>
    </row>
    <row r="19" spans="2:24" ht="21.95" customHeight="1" x14ac:dyDescent="0.25">
      <c r="B19" s="79">
        <f t="shared" si="4"/>
        <v>42434</v>
      </c>
      <c r="C19" s="80"/>
      <c r="D19" s="23">
        <f t="shared" si="5"/>
        <v>42434</v>
      </c>
      <c r="E19" s="54">
        <f t="shared" si="11"/>
        <v>0</v>
      </c>
      <c r="F19" s="60"/>
      <c r="G19" s="61"/>
      <c r="H19" s="68"/>
      <c r="I19" s="69"/>
      <c r="J19" s="62"/>
      <c r="K19" s="63"/>
      <c r="L19" s="25">
        <f t="shared" si="10"/>
        <v>0</v>
      </c>
      <c r="M19" s="37"/>
      <c r="N19" s="44"/>
      <c r="O19" s="45"/>
      <c r="P19" s="44"/>
      <c r="Q19" s="42">
        <f t="shared" si="7"/>
        <v>0</v>
      </c>
      <c r="R19" s="43">
        <f t="shared" si="8"/>
        <v>0</v>
      </c>
      <c r="S19" s="43">
        <f t="shared" si="13"/>
        <v>0</v>
      </c>
      <c r="T19"/>
      <c r="U19"/>
      <c r="W19" s="2">
        <f t="shared" si="12"/>
        <v>0</v>
      </c>
    </row>
    <row r="20" spans="2:24" ht="21.95" customHeight="1" x14ac:dyDescent="0.25">
      <c r="B20" s="79">
        <f t="shared" si="4"/>
        <v>42435</v>
      </c>
      <c r="C20" s="80"/>
      <c r="D20" s="23">
        <f t="shared" si="5"/>
        <v>42435</v>
      </c>
      <c r="E20" s="54">
        <f t="shared" ref="E20" si="14">+(H20-F20)*24</f>
        <v>0</v>
      </c>
      <c r="F20" s="60"/>
      <c r="G20" s="61"/>
      <c r="H20" s="68"/>
      <c r="I20" s="69"/>
      <c r="J20" s="62"/>
      <c r="K20" s="63"/>
      <c r="L20" s="25">
        <f t="shared" ref="L20" si="15">IF(SUM(E20-J20)&gt;24,"You've entered more than 24 hours.",SUM(E20-J20))</f>
        <v>0</v>
      </c>
      <c r="M20" s="37"/>
      <c r="N20" s="44"/>
      <c r="O20" s="45"/>
      <c r="P20" s="44"/>
      <c r="Q20" s="42">
        <f t="shared" si="7"/>
        <v>0</v>
      </c>
      <c r="R20" s="43">
        <f t="shared" si="8"/>
        <v>0</v>
      </c>
      <c r="S20" s="43">
        <f t="shared" si="13"/>
        <v>0</v>
      </c>
      <c r="W20" s="2">
        <f t="shared" si="12"/>
        <v>0</v>
      </c>
    </row>
    <row r="21" spans="2:24" ht="21.95" customHeight="1" x14ac:dyDescent="0.25">
      <c r="B21" s="29"/>
      <c r="C21" s="29" t="s">
        <v>31</v>
      </c>
      <c r="D21" s="23"/>
      <c r="E21" s="54">
        <f>SUBTOTAL(9,E14:E20)</f>
        <v>3</v>
      </c>
      <c r="F21" s="62"/>
      <c r="G21" s="63"/>
      <c r="H21" s="78"/>
      <c r="I21" s="78"/>
      <c r="J21" s="62">
        <f>SUBTOTAL(9,J14:J20)</f>
        <v>1.75</v>
      </c>
      <c r="K21" s="63"/>
      <c r="L21" s="25">
        <f>SUBTOTAL(9,L14:L20)</f>
        <v>1.25</v>
      </c>
      <c r="M21" s="37"/>
      <c r="N21" s="44"/>
      <c r="O21" s="45"/>
      <c r="P21" s="44"/>
      <c r="Q21" s="42">
        <f t="shared" si="7"/>
        <v>0</v>
      </c>
      <c r="R21" s="43">
        <f t="shared" si="8"/>
        <v>0</v>
      </c>
      <c r="S21" s="43">
        <f t="shared" si="13"/>
        <v>0</v>
      </c>
      <c r="T21" s="32">
        <f>SUBTOTAL(9,L14:L20)</f>
        <v>1.25</v>
      </c>
      <c r="U21" s="32"/>
      <c r="V21" s="32">
        <f>SUBTOTAL(9,L14:L20)</f>
        <v>1.25</v>
      </c>
      <c r="W21" s="2">
        <f>SUBTOTAL(9,W14:W20)</f>
        <v>32</v>
      </c>
      <c r="X21" s="32">
        <f>SUBTOTAL(9,W14:W20)</f>
        <v>32</v>
      </c>
    </row>
    <row r="22" spans="2:24" ht="21.95" customHeight="1" x14ac:dyDescent="0.25">
      <c r="B22" s="79">
        <f>D22</f>
        <v>42436</v>
      </c>
      <c r="C22" s="80"/>
      <c r="D22" s="23">
        <f>IF($K$6="","",IF(D20="","",IF(D20+1&gt;$K$7,"",D20+1)))</f>
        <v>42436</v>
      </c>
      <c r="E22" s="54">
        <f t="shared" ref="E22:E23" si="16">+(H22-F22)*24</f>
        <v>0.50000000000000089</v>
      </c>
      <c r="F22" s="60">
        <v>0.625</v>
      </c>
      <c r="G22" s="61"/>
      <c r="H22" s="68">
        <v>0.64583333333333337</v>
      </c>
      <c r="I22" s="69"/>
      <c r="J22" s="62"/>
      <c r="K22" s="63"/>
      <c r="L22" s="25">
        <f t="shared" ref="L22:L23" si="17">IF(SUM(E22-J22)&gt;24,"You've entered more than 24 hours.",SUM(E22-J22))</f>
        <v>0.50000000000000089</v>
      </c>
      <c r="M22" s="37" t="s">
        <v>32</v>
      </c>
      <c r="N22" s="44"/>
      <c r="O22" s="45"/>
      <c r="P22" s="44"/>
      <c r="Q22" s="42">
        <f t="shared" si="7"/>
        <v>0</v>
      </c>
      <c r="R22" s="43">
        <f t="shared" si="8"/>
        <v>0</v>
      </c>
      <c r="S22" s="43">
        <f t="shared" si="13"/>
        <v>0</v>
      </c>
      <c r="W22" s="2">
        <f t="shared" ref="W22:W27" si="18">IF(ISERR(MONTH(D22)),0,IF(MONTH(D22)&lt;&gt;MONTH(K$7),0,IF(AND(WEEKDAY(D22)&lt;&gt;1,WEEKDAY(D22)&lt;&gt;7),8,0)))</f>
        <v>8</v>
      </c>
    </row>
    <row r="23" spans="2:24" ht="21.95" customHeight="1" x14ac:dyDescent="0.25">
      <c r="B23" s="79">
        <f t="shared" ref="B23:B28" si="19">D23</f>
        <v>42437</v>
      </c>
      <c r="C23" s="80"/>
      <c r="D23" s="23">
        <f t="shared" si="5"/>
        <v>42437</v>
      </c>
      <c r="E23" s="54">
        <f t="shared" si="16"/>
        <v>0</v>
      </c>
      <c r="F23" s="60"/>
      <c r="G23" s="61"/>
      <c r="H23" s="68"/>
      <c r="I23" s="69"/>
      <c r="J23" s="62"/>
      <c r="K23" s="63"/>
      <c r="L23" s="25">
        <f t="shared" si="17"/>
        <v>0</v>
      </c>
      <c r="M23" s="37"/>
      <c r="N23" s="44"/>
      <c r="O23" s="45"/>
      <c r="P23" s="44"/>
      <c r="Q23" s="42">
        <f t="shared" si="7"/>
        <v>0</v>
      </c>
      <c r="R23" s="43">
        <f t="shared" si="8"/>
        <v>0</v>
      </c>
      <c r="S23" s="43">
        <f t="shared" si="13"/>
        <v>0</v>
      </c>
      <c r="W23" s="2">
        <f t="shared" si="18"/>
        <v>8</v>
      </c>
    </row>
    <row r="24" spans="2:24" ht="21.95" customHeight="1" x14ac:dyDescent="0.25">
      <c r="B24" s="79">
        <f t="shared" si="19"/>
        <v>42438</v>
      </c>
      <c r="C24" s="80"/>
      <c r="D24" s="23">
        <f>IF($K$6="","",IF(D23="","",IF(D23+1&gt;$K$7,"",D23+1)))</f>
        <v>42438</v>
      </c>
      <c r="E24" s="54">
        <f t="shared" ref="E24" si="20">+(H24-F24)*24</f>
        <v>1.0000000000000004</v>
      </c>
      <c r="F24" s="60">
        <v>0.3125</v>
      </c>
      <c r="G24" s="61"/>
      <c r="H24" s="68">
        <v>0.35416666666666669</v>
      </c>
      <c r="I24" s="69"/>
      <c r="J24" s="62"/>
      <c r="K24" s="63"/>
      <c r="L24" s="25">
        <f t="shared" ref="L24" si="21">IF(SUM(E24-J24)&gt;24,"You've entered more than 24 hours.",SUM(E24-J24))</f>
        <v>1.0000000000000004</v>
      </c>
      <c r="M24" s="37" t="s">
        <v>33</v>
      </c>
      <c r="N24" s="44"/>
      <c r="O24" s="45"/>
      <c r="P24" s="44"/>
      <c r="Q24" s="42">
        <f t="shared" si="7"/>
        <v>0</v>
      </c>
      <c r="R24" s="43">
        <f t="shared" si="8"/>
        <v>0</v>
      </c>
      <c r="S24" s="43">
        <f t="shared" si="13"/>
        <v>0</v>
      </c>
      <c r="W24" s="2">
        <f t="shared" si="18"/>
        <v>8</v>
      </c>
    </row>
    <row r="25" spans="2:24" ht="21.95" customHeight="1" x14ac:dyDescent="0.25">
      <c r="B25" s="79">
        <f t="shared" si="19"/>
        <v>42439</v>
      </c>
      <c r="C25" s="80"/>
      <c r="D25" s="23">
        <f t="shared" si="5"/>
        <v>42439</v>
      </c>
      <c r="E25" s="54">
        <f t="shared" si="11"/>
        <v>1.0000000000000004</v>
      </c>
      <c r="F25" s="60">
        <v>0.25</v>
      </c>
      <c r="G25" s="61"/>
      <c r="H25" s="68">
        <v>0.29166666666666669</v>
      </c>
      <c r="I25" s="69"/>
      <c r="J25" s="62"/>
      <c r="K25" s="63"/>
      <c r="L25" s="25">
        <f t="shared" ref="L25:L27" si="22">IF(SUM(E25-J25)&gt;24,"You've entered more than 24 hours.",SUM(E25-J25))</f>
        <v>1.0000000000000004</v>
      </c>
      <c r="M25" s="37" t="s">
        <v>29</v>
      </c>
      <c r="N25" s="44"/>
      <c r="O25" s="45"/>
      <c r="P25" s="44"/>
      <c r="Q25" s="42">
        <f t="shared" si="7"/>
        <v>0</v>
      </c>
      <c r="R25" s="43">
        <f t="shared" si="8"/>
        <v>0</v>
      </c>
      <c r="S25" s="43">
        <f t="shared" si="13"/>
        <v>0</v>
      </c>
      <c r="W25" s="2">
        <f t="shared" si="18"/>
        <v>8</v>
      </c>
    </row>
    <row r="26" spans="2:24" ht="21.95" customHeight="1" x14ac:dyDescent="0.25">
      <c r="B26" s="79">
        <f t="shared" si="19"/>
        <v>42440</v>
      </c>
      <c r="C26" s="80"/>
      <c r="D26" s="23">
        <f t="shared" si="5"/>
        <v>42440</v>
      </c>
      <c r="E26" s="54">
        <f t="shared" si="11"/>
        <v>0</v>
      </c>
      <c r="F26" s="60"/>
      <c r="G26" s="61"/>
      <c r="H26" s="68"/>
      <c r="I26" s="69"/>
      <c r="J26" s="62"/>
      <c r="K26" s="63"/>
      <c r="L26" s="25">
        <f t="shared" si="22"/>
        <v>0</v>
      </c>
      <c r="M26" s="37"/>
      <c r="N26" s="44"/>
      <c r="O26" s="45"/>
      <c r="P26" s="44"/>
      <c r="Q26" s="42">
        <f t="shared" si="7"/>
        <v>0</v>
      </c>
      <c r="R26" s="43">
        <f t="shared" si="8"/>
        <v>0</v>
      </c>
      <c r="S26" s="43">
        <f t="shared" si="13"/>
        <v>0</v>
      </c>
      <c r="W26" s="2">
        <f t="shared" si="18"/>
        <v>8</v>
      </c>
    </row>
    <row r="27" spans="2:24" ht="21.95" customHeight="1" x14ac:dyDescent="0.25">
      <c r="B27" s="79">
        <f t="shared" si="19"/>
        <v>42441</v>
      </c>
      <c r="C27" s="80"/>
      <c r="D27" s="23">
        <f t="shared" si="5"/>
        <v>42441</v>
      </c>
      <c r="E27" s="54">
        <f t="shared" si="11"/>
        <v>0</v>
      </c>
      <c r="F27" s="60"/>
      <c r="G27" s="61"/>
      <c r="H27" s="68"/>
      <c r="I27" s="69"/>
      <c r="J27" s="62"/>
      <c r="K27" s="63"/>
      <c r="L27" s="25">
        <f t="shared" si="22"/>
        <v>0</v>
      </c>
      <c r="M27" s="37"/>
      <c r="N27" s="44"/>
      <c r="O27" s="45"/>
      <c r="P27" s="44"/>
      <c r="Q27" s="42">
        <f t="shared" si="7"/>
        <v>0</v>
      </c>
      <c r="R27" s="43">
        <f t="shared" si="8"/>
        <v>0</v>
      </c>
      <c r="S27" s="43">
        <f t="shared" si="13"/>
        <v>0</v>
      </c>
      <c r="W27" s="2">
        <f t="shared" si="18"/>
        <v>0</v>
      </c>
    </row>
    <row r="28" spans="2:24" ht="21.95" customHeight="1" x14ac:dyDescent="0.25">
      <c r="B28" s="79">
        <f t="shared" si="19"/>
        <v>42442</v>
      </c>
      <c r="C28" s="80"/>
      <c r="D28" s="23">
        <f t="shared" si="5"/>
        <v>42442</v>
      </c>
      <c r="E28" s="54">
        <f t="shared" ref="E28" si="23">+(H28-F28)*24</f>
        <v>0</v>
      </c>
      <c r="F28" s="60"/>
      <c r="G28" s="61"/>
      <c r="H28" s="68"/>
      <c r="I28" s="69"/>
      <c r="J28" s="62"/>
      <c r="K28" s="63"/>
      <c r="L28" s="25">
        <f t="shared" ref="L28" si="24">IF(SUM(E28-J28)&gt;24,"You've entered more than 24 hours.",SUM(E28-J28))</f>
        <v>0</v>
      </c>
      <c r="M28" s="37"/>
      <c r="N28" s="44"/>
      <c r="O28" s="45"/>
      <c r="P28" s="44"/>
      <c r="Q28" s="42">
        <f t="shared" si="7"/>
        <v>0</v>
      </c>
      <c r="R28" s="43">
        <f t="shared" si="8"/>
        <v>0</v>
      </c>
      <c r="S28" s="43">
        <f t="shared" si="13"/>
        <v>0</v>
      </c>
      <c r="W28" s="2">
        <f>IF(ISERR(MONTH(D28)),0,IF(MONTH(D28)&lt;&gt;MONTH(K$7),0,IF(AND(WEEKDAY(D28)&lt;&gt;1,WEEKDAY(D28)&lt;&gt;7),8,0)))</f>
        <v>0</v>
      </c>
    </row>
    <row r="29" spans="2:24" ht="21.95" customHeight="1" x14ac:dyDescent="0.25">
      <c r="B29" s="56"/>
      <c r="C29" s="29" t="s">
        <v>31</v>
      </c>
      <c r="D29" s="23"/>
      <c r="E29" s="54">
        <f>SUBTOTAL(9,E22:E28)</f>
        <v>2.5000000000000018</v>
      </c>
      <c r="F29" s="62"/>
      <c r="G29" s="63"/>
      <c r="H29" s="78"/>
      <c r="I29" s="78"/>
      <c r="J29" s="62">
        <f>SUBTOTAL(9,J22:J28)</f>
        <v>0</v>
      </c>
      <c r="K29" s="63"/>
      <c r="L29" s="25">
        <f>SUBTOTAL(9,L22:L28)</f>
        <v>2.5000000000000018</v>
      </c>
      <c r="M29" s="37"/>
      <c r="N29" s="44"/>
      <c r="O29" s="45"/>
      <c r="P29" s="44"/>
      <c r="Q29" s="42">
        <f t="shared" si="7"/>
        <v>0</v>
      </c>
      <c r="R29" s="43">
        <f t="shared" si="8"/>
        <v>0</v>
      </c>
      <c r="S29" s="43">
        <f t="shared" si="13"/>
        <v>0</v>
      </c>
      <c r="T29" s="32">
        <f>SUBTOTAL(9,L22:L28)</f>
        <v>2.5000000000000018</v>
      </c>
      <c r="U29" s="32">
        <f>SUBTOTAL(9,L14:L28)</f>
        <v>3.7500000000000018</v>
      </c>
      <c r="V29" s="32">
        <f>SUBTOTAL(9,L14:L28)</f>
        <v>3.7500000000000018</v>
      </c>
      <c r="W29" s="2">
        <f>SUBTOTAL(9,W22:W28)</f>
        <v>40</v>
      </c>
      <c r="X29" s="32">
        <f>SUBTOTAL(9,W14:W28)</f>
        <v>72</v>
      </c>
    </row>
    <row r="30" spans="2:24" ht="21.95" customHeight="1" x14ac:dyDescent="0.25">
      <c r="B30" s="79">
        <f>D30</f>
        <v>42443</v>
      </c>
      <c r="C30" s="80"/>
      <c r="D30" s="23">
        <f>IF($K$6="","",IF(D28="","",IF(D28+1&gt;$K$7,"",D28+1)))</f>
        <v>42443</v>
      </c>
      <c r="E30" s="54">
        <f t="shared" ref="E30:E31" si="25">+(H30-F30)*24</f>
        <v>0.99999999999999911</v>
      </c>
      <c r="F30" s="60">
        <v>0.625</v>
      </c>
      <c r="G30" s="61"/>
      <c r="H30" s="68">
        <v>0.66666666666666663</v>
      </c>
      <c r="I30" s="69"/>
      <c r="J30" s="62">
        <v>1</v>
      </c>
      <c r="K30" s="63"/>
      <c r="L30" s="25">
        <f t="shared" ref="L30:L31" si="26">IF(SUM(E30-J30)&gt;24,"You've entered more than 24 hours.",SUM(E30-J30))</f>
        <v>-8.8817841970012523E-16</v>
      </c>
      <c r="M30" s="37" t="s">
        <v>34</v>
      </c>
      <c r="N30" s="44"/>
      <c r="O30" s="45"/>
      <c r="P30" s="44"/>
      <c r="Q30" s="42">
        <f t="shared" si="7"/>
        <v>0</v>
      </c>
      <c r="R30" s="43">
        <f t="shared" si="8"/>
        <v>0</v>
      </c>
      <c r="S30" s="43">
        <f t="shared" si="13"/>
        <v>0</v>
      </c>
      <c r="W30" s="2">
        <f t="shared" ref="W30:W36" si="27">IF(ISERR(MONTH(D30)),0,IF(MONTH(D30)&lt;&gt;MONTH(K$7),0,IF(AND(WEEKDAY(D30)&lt;&gt;1,WEEKDAY(D30)&lt;&gt;7),8,0)))</f>
        <v>8</v>
      </c>
    </row>
    <row r="31" spans="2:24" ht="21.95" customHeight="1" x14ac:dyDescent="0.25">
      <c r="B31" s="79">
        <f t="shared" ref="B31:B36" si="28">D31</f>
        <v>42444</v>
      </c>
      <c r="C31" s="80"/>
      <c r="D31" s="23">
        <f t="shared" ref="D31:D34" si="29">IF($K$6="","",IF(D30="","",IF(D30+1&gt;$K$7,"",D30+1)))</f>
        <v>42444</v>
      </c>
      <c r="E31" s="54">
        <f t="shared" si="25"/>
        <v>0</v>
      </c>
      <c r="F31" s="60"/>
      <c r="G31" s="61"/>
      <c r="H31" s="68"/>
      <c r="I31" s="69"/>
      <c r="J31" s="62"/>
      <c r="K31" s="63"/>
      <c r="L31" s="25">
        <f t="shared" si="26"/>
        <v>0</v>
      </c>
      <c r="M31" s="37"/>
      <c r="N31" s="44"/>
      <c r="O31" s="45"/>
      <c r="P31" s="44"/>
      <c r="Q31" s="42">
        <f t="shared" si="7"/>
        <v>0</v>
      </c>
      <c r="R31" s="43">
        <f t="shared" si="8"/>
        <v>0</v>
      </c>
      <c r="S31" s="43">
        <f t="shared" si="13"/>
        <v>0</v>
      </c>
      <c r="W31" s="2">
        <f t="shared" si="27"/>
        <v>8</v>
      </c>
    </row>
    <row r="32" spans="2:24" ht="21.95" customHeight="1" x14ac:dyDescent="0.25">
      <c r="B32" s="79">
        <f t="shared" si="28"/>
        <v>42445</v>
      </c>
      <c r="C32" s="80"/>
      <c r="D32" s="23">
        <f t="shared" si="29"/>
        <v>42445</v>
      </c>
      <c r="E32" s="54">
        <f t="shared" ref="E32" si="30">+(H32-F32)*24</f>
        <v>10</v>
      </c>
      <c r="F32" s="60">
        <v>0.3125</v>
      </c>
      <c r="G32" s="61"/>
      <c r="H32" s="68">
        <v>0.72916666666666663</v>
      </c>
      <c r="I32" s="69"/>
      <c r="J32" s="62">
        <v>6.5</v>
      </c>
      <c r="K32" s="63"/>
      <c r="L32" s="25">
        <f t="shared" ref="L32" si="31">IF(SUM(E32-J32)&gt;24,"You've entered more than 24 hours.",SUM(E32-J32))</f>
        <v>3.5</v>
      </c>
      <c r="M32" s="37" t="s">
        <v>35</v>
      </c>
      <c r="N32" s="44"/>
      <c r="O32" s="45"/>
      <c r="P32" s="44"/>
      <c r="Q32" s="42">
        <f t="shared" si="7"/>
        <v>0</v>
      </c>
      <c r="R32" s="43">
        <f t="shared" si="8"/>
        <v>0</v>
      </c>
      <c r="S32" s="43">
        <f t="shared" si="13"/>
        <v>0</v>
      </c>
      <c r="W32" s="2">
        <f t="shared" si="27"/>
        <v>8</v>
      </c>
    </row>
    <row r="33" spans="2:24" ht="21.95" customHeight="1" x14ac:dyDescent="0.25">
      <c r="B33" s="79">
        <f t="shared" si="28"/>
        <v>42446</v>
      </c>
      <c r="C33" s="80"/>
      <c r="D33" s="23">
        <f t="shared" si="29"/>
        <v>42446</v>
      </c>
      <c r="E33" s="54">
        <f t="shared" si="11"/>
        <v>1.2499999999999996</v>
      </c>
      <c r="F33" s="60">
        <v>0.25</v>
      </c>
      <c r="G33" s="61"/>
      <c r="H33" s="68">
        <v>0.30208333333333331</v>
      </c>
      <c r="I33" s="69"/>
      <c r="J33" s="62"/>
      <c r="K33" s="63"/>
      <c r="L33" s="25">
        <f t="shared" ref="L33:L35" si="32">IF(SUM(E33-J33)&gt;24,"You've entered more than 24 hours.",SUM(E33-J33))</f>
        <v>1.2499999999999996</v>
      </c>
      <c r="M33" s="52" t="s">
        <v>36</v>
      </c>
      <c r="N33" s="44"/>
      <c r="O33" s="45"/>
      <c r="P33" s="44"/>
      <c r="Q33" s="42">
        <f t="shared" si="7"/>
        <v>0</v>
      </c>
      <c r="R33" s="43">
        <f t="shared" si="8"/>
        <v>0</v>
      </c>
      <c r="S33" s="43">
        <f t="shared" si="13"/>
        <v>0</v>
      </c>
      <c r="W33" s="2">
        <f t="shared" si="27"/>
        <v>8</v>
      </c>
    </row>
    <row r="34" spans="2:24" ht="21.95" customHeight="1" x14ac:dyDescent="0.25">
      <c r="B34" s="79">
        <f t="shared" si="28"/>
        <v>42447</v>
      </c>
      <c r="C34" s="80"/>
      <c r="D34" s="23">
        <f t="shared" si="29"/>
        <v>42447</v>
      </c>
      <c r="E34" s="54">
        <f t="shared" si="11"/>
        <v>0</v>
      </c>
      <c r="F34" s="60"/>
      <c r="G34" s="61"/>
      <c r="H34" s="68"/>
      <c r="I34" s="69"/>
      <c r="J34" s="62"/>
      <c r="K34" s="63"/>
      <c r="L34" s="25">
        <f t="shared" si="32"/>
        <v>0</v>
      </c>
      <c r="M34" s="37"/>
      <c r="N34" s="44"/>
      <c r="O34" s="45"/>
      <c r="P34" s="44"/>
      <c r="Q34" s="42">
        <f t="shared" si="7"/>
        <v>0</v>
      </c>
      <c r="R34" s="43">
        <f t="shared" si="8"/>
        <v>0</v>
      </c>
      <c r="S34" s="43">
        <f t="shared" si="13"/>
        <v>0</v>
      </c>
      <c r="W34" s="2">
        <f t="shared" si="27"/>
        <v>8</v>
      </c>
    </row>
    <row r="35" spans="2:24" ht="21.95" customHeight="1" x14ac:dyDescent="0.25">
      <c r="B35" s="79">
        <f t="shared" si="28"/>
        <v>42448</v>
      </c>
      <c r="C35" s="80"/>
      <c r="D35" s="23">
        <f t="shared" ref="D35:D52" si="33">IF($K$6="","",IF(D34="","",IF(D34+1&gt;$K$7,"",D34+1)))</f>
        <v>42448</v>
      </c>
      <c r="E35" s="54">
        <f t="shared" si="11"/>
        <v>0</v>
      </c>
      <c r="F35" s="60"/>
      <c r="G35" s="61"/>
      <c r="H35" s="68"/>
      <c r="I35" s="69"/>
      <c r="J35" s="62"/>
      <c r="K35" s="63"/>
      <c r="L35" s="25">
        <f t="shared" si="32"/>
        <v>0</v>
      </c>
      <c r="M35" s="37"/>
      <c r="N35" s="44"/>
      <c r="O35" s="45"/>
      <c r="P35" s="44"/>
      <c r="Q35" s="42">
        <f t="shared" si="7"/>
        <v>0</v>
      </c>
      <c r="R35" s="43">
        <f t="shared" si="8"/>
        <v>0</v>
      </c>
      <c r="S35" s="43">
        <f t="shared" si="13"/>
        <v>0</v>
      </c>
      <c r="W35" s="2">
        <f t="shared" si="27"/>
        <v>0</v>
      </c>
    </row>
    <row r="36" spans="2:24" ht="21.95" customHeight="1" x14ac:dyDescent="0.25">
      <c r="B36" s="79">
        <f t="shared" si="28"/>
        <v>42449</v>
      </c>
      <c r="C36" s="80"/>
      <c r="D36" s="23">
        <f t="shared" si="33"/>
        <v>42449</v>
      </c>
      <c r="E36" s="54">
        <f t="shared" ref="E36:E52" si="34">+(H36-F36)*24</f>
        <v>0</v>
      </c>
      <c r="F36" s="60"/>
      <c r="G36" s="61"/>
      <c r="H36" s="68"/>
      <c r="I36" s="69"/>
      <c r="J36" s="62"/>
      <c r="K36" s="63"/>
      <c r="L36" s="25">
        <f t="shared" ref="L36" si="35">IF(SUM(E36-J36)&gt;24,"You've entered more than 24 hours.",SUM(E36-J36))</f>
        <v>0</v>
      </c>
      <c r="M36" s="37"/>
      <c r="N36" s="44"/>
      <c r="O36" s="45"/>
      <c r="P36" s="44"/>
      <c r="Q36" s="42">
        <f t="shared" si="7"/>
        <v>0</v>
      </c>
      <c r="R36" s="43">
        <f t="shared" si="8"/>
        <v>0</v>
      </c>
      <c r="S36" s="43">
        <f t="shared" si="13"/>
        <v>0</v>
      </c>
      <c r="W36" s="2">
        <f t="shared" si="27"/>
        <v>0</v>
      </c>
    </row>
    <row r="37" spans="2:24" ht="21.95" customHeight="1" x14ac:dyDescent="0.25">
      <c r="B37" s="56"/>
      <c r="C37" s="29" t="s">
        <v>31</v>
      </c>
      <c r="D37" s="23"/>
      <c r="E37" s="54">
        <f>SUBTOTAL(9,E30:E36)</f>
        <v>12.25</v>
      </c>
      <c r="F37" s="62"/>
      <c r="G37" s="63"/>
      <c r="H37" s="78"/>
      <c r="I37" s="78"/>
      <c r="J37" s="62">
        <f>SUBTOTAL(9,J30:J36)</f>
        <v>7.5</v>
      </c>
      <c r="K37" s="63"/>
      <c r="L37" s="25">
        <f>SUBTOTAL(9,L30:L36)</f>
        <v>4.7499999999999982</v>
      </c>
      <c r="M37" s="37"/>
      <c r="N37" s="44"/>
      <c r="O37" s="45"/>
      <c r="P37" s="44"/>
      <c r="Q37" s="42">
        <f t="shared" si="7"/>
        <v>0</v>
      </c>
      <c r="R37" s="43">
        <f t="shared" si="8"/>
        <v>0</v>
      </c>
      <c r="S37" s="43">
        <f t="shared" si="13"/>
        <v>0</v>
      </c>
      <c r="T37" s="32">
        <f>SUBTOTAL(9,L30:L36)</f>
        <v>4.7499999999999982</v>
      </c>
      <c r="U37" s="32">
        <f>SUBTOTAL(9,L30:L36)</f>
        <v>4.7499999999999982</v>
      </c>
      <c r="V37" s="32">
        <f>SUBTOTAL(9,L14:L36)</f>
        <v>8.5</v>
      </c>
      <c r="W37" s="2">
        <f>SUBTOTAL(9,W30:W36)</f>
        <v>40</v>
      </c>
      <c r="X37" s="32">
        <f>SUBTOTAL(9,W14:W36)</f>
        <v>112</v>
      </c>
    </row>
    <row r="38" spans="2:24" ht="21.95" customHeight="1" x14ac:dyDescent="0.25">
      <c r="B38" s="79">
        <f>D38</f>
        <v>42450</v>
      </c>
      <c r="C38" s="80"/>
      <c r="D38" s="23">
        <f>IF($K$6="","",IF(D36="","",IF(D36+1&gt;$K$7,"",D36+1)))</f>
        <v>42450</v>
      </c>
      <c r="E38" s="54">
        <f t="shared" si="34"/>
        <v>0</v>
      </c>
      <c r="F38" s="60"/>
      <c r="G38" s="61"/>
      <c r="H38" s="68"/>
      <c r="I38" s="69"/>
      <c r="J38" s="62"/>
      <c r="K38" s="63"/>
      <c r="L38" s="25">
        <f t="shared" ref="L38:L44" si="36">IF(SUM(E38-J38)&gt;24,"You've entered more than 24 hours.",SUM(E38-J38))</f>
        <v>0</v>
      </c>
      <c r="M38" s="37" t="s">
        <v>37</v>
      </c>
      <c r="N38" s="44"/>
      <c r="O38" s="45"/>
      <c r="P38" s="44"/>
      <c r="Q38" s="42">
        <f t="shared" si="7"/>
        <v>0</v>
      </c>
      <c r="R38" s="43">
        <f t="shared" si="8"/>
        <v>0</v>
      </c>
      <c r="S38" s="43">
        <f t="shared" si="13"/>
        <v>0</v>
      </c>
      <c r="W38" s="2">
        <f t="shared" ref="W38:W44" si="37">IF(ISERR(MONTH(D38)),0,IF(MONTH(D38)&lt;&gt;MONTH(K$7),0,IF(AND(WEEKDAY(D38)&lt;&gt;1,WEEKDAY(D38)&lt;&gt;7),8,0)))</f>
        <v>8</v>
      </c>
    </row>
    <row r="39" spans="2:24" ht="21.95" customHeight="1" x14ac:dyDescent="0.25">
      <c r="B39" s="79">
        <f t="shared" ref="B39:B44" si="38">D39</f>
        <v>42451</v>
      </c>
      <c r="C39" s="80"/>
      <c r="D39" s="23">
        <f t="shared" si="33"/>
        <v>42451</v>
      </c>
      <c r="E39" s="54">
        <f t="shared" si="34"/>
        <v>0</v>
      </c>
      <c r="F39" s="60"/>
      <c r="G39" s="61"/>
      <c r="H39" s="68"/>
      <c r="I39" s="69"/>
      <c r="J39" s="62"/>
      <c r="K39" s="63"/>
      <c r="L39" s="25">
        <f t="shared" si="36"/>
        <v>0</v>
      </c>
      <c r="M39" s="37" t="s">
        <v>37</v>
      </c>
      <c r="N39" s="44"/>
      <c r="O39" s="45"/>
      <c r="P39" s="44"/>
      <c r="Q39" s="42">
        <f t="shared" si="7"/>
        <v>0</v>
      </c>
      <c r="R39" s="43">
        <f t="shared" si="8"/>
        <v>0</v>
      </c>
      <c r="S39" s="43">
        <f t="shared" si="13"/>
        <v>0</v>
      </c>
      <c r="W39" s="2">
        <f t="shared" si="37"/>
        <v>8</v>
      </c>
    </row>
    <row r="40" spans="2:24" ht="21.95" customHeight="1" x14ac:dyDescent="0.25">
      <c r="B40" s="79">
        <f t="shared" si="38"/>
        <v>42452</v>
      </c>
      <c r="C40" s="80"/>
      <c r="D40" s="23">
        <f t="shared" si="33"/>
        <v>42452</v>
      </c>
      <c r="E40" s="54">
        <f t="shared" si="34"/>
        <v>0</v>
      </c>
      <c r="F40" s="60"/>
      <c r="G40" s="61"/>
      <c r="H40" s="68"/>
      <c r="I40" s="69"/>
      <c r="J40" s="62"/>
      <c r="K40" s="63"/>
      <c r="L40" s="25">
        <f t="shared" si="36"/>
        <v>0</v>
      </c>
      <c r="M40" s="37" t="s">
        <v>37</v>
      </c>
      <c r="N40" s="44"/>
      <c r="O40" s="45"/>
      <c r="P40" s="44"/>
      <c r="Q40" s="42">
        <f t="shared" si="7"/>
        <v>0</v>
      </c>
      <c r="R40" s="43">
        <f t="shared" si="8"/>
        <v>0</v>
      </c>
      <c r="S40" s="43"/>
      <c r="W40" s="2">
        <f t="shared" si="37"/>
        <v>8</v>
      </c>
    </row>
    <row r="41" spans="2:24" ht="21.95" customHeight="1" x14ac:dyDescent="0.25">
      <c r="B41" s="79">
        <f t="shared" si="38"/>
        <v>42453</v>
      </c>
      <c r="C41" s="80"/>
      <c r="D41" s="23">
        <f t="shared" si="33"/>
        <v>42453</v>
      </c>
      <c r="E41" s="54">
        <f t="shared" si="34"/>
        <v>0</v>
      </c>
      <c r="F41" s="60"/>
      <c r="G41" s="61"/>
      <c r="H41" s="68"/>
      <c r="I41" s="69"/>
      <c r="J41" s="62"/>
      <c r="K41" s="63"/>
      <c r="L41" s="25">
        <f t="shared" si="36"/>
        <v>0</v>
      </c>
      <c r="M41" s="37" t="s">
        <v>37</v>
      </c>
      <c r="N41" s="46"/>
      <c r="O41" s="47"/>
      <c r="P41" s="46"/>
      <c r="Q41" s="48">
        <f t="shared" si="7"/>
        <v>0</v>
      </c>
      <c r="R41" s="49">
        <f t="shared" si="8"/>
        <v>0</v>
      </c>
      <c r="S41" s="49">
        <f t="shared" si="13"/>
        <v>0</v>
      </c>
      <c r="W41" s="2">
        <f t="shared" si="37"/>
        <v>8</v>
      </c>
    </row>
    <row r="42" spans="2:24" ht="21.95" customHeight="1" x14ac:dyDescent="0.25">
      <c r="B42" s="79">
        <f t="shared" si="38"/>
        <v>42454</v>
      </c>
      <c r="C42" s="80"/>
      <c r="D42" s="23">
        <f t="shared" si="33"/>
        <v>42454</v>
      </c>
      <c r="E42" s="54">
        <f t="shared" si="34"/>
        <v>0</v>
      </c>
      <c r="F42" s="60"/>
      <c r="G42" s="61"/>
      <c r="H42" s="68"/>
      <c r="I42" s="69"/>
      <c r="J42" s="62"/>
      <c r="K42" s="63"/>
      <c r="L42" s="25">
        <f t="shared" si="36"/>
        <v>0</v>
      </c>
      <c r="M42" s="37" t="s">
        <v>37</v>
      </c>
      <c r="N42" s="44"/>
      <c r="O42" s="45"/>
      <c r="P42" s="44"/>
      <c r="Q42" s="42">
        <f t="shared" si="7"/>
        <v>0</v>
      </c>
      <c r="R42" s="43">
        <f t="shared" si="8"/>
        <v>0</v>
      </c>
      <c r="S42" s="43">
        <f t="shared" si="13"/>
        <v>0</v>
      </c>
      <c r="W42" s="2">
        <f t="shared" si="37"/>
        <v>8</v>
      </c>
    </row>
    <row r="43" spans="2:24" ht="21.95" customHeight="1" x14ac:dyDescent="0.25">
      <c r="B43" s="79">
        <f t="shared" si="38"/>
        <v>42455</v>
      </c>
      <c r="C43" s="80"/>
      <c r="D43" s="23">
        <f t="shared" si="33"/>
        <v>42455</v>
      </c>
      <c r="E43" s="54">
        <f t="shared" si="34"/>
        <v>0</v>
      </c>
      <c r="F43" s="60"/>
      <c r="G43" s="61"/>
      <c r="H43" s="68"/>
      <c r="I43" s="69"/>
      <c r="J43" s="62"/>
      <c r="K43" s="63"/>
      <c r="L43" s="25">
        <f t="shared" si="36"/>
        <v>0</v>
      </c>
      <c r="M43" s="37"/>
      <c r="N43" s="44"/>
      <c r="O43" s="45"/>
      <c r="P43" s="44"/>
      <c r="Q43" s="42">
        <f t="shared" si="7"/>
        <v>0</v>
      </c>
      <c r="R43" s="43">
        <f t="shared" si="8"/>
        <v>0</v>
      </c>
      <c r="S43" s="43">
        <f t="shared" si="13"/>
        <v>0</v>
      </c>
      <c r="W43" s="2">
        <f t="shared" si="37"/>
        <v>0</v>
      </c>
    </row>
    <row r="44" spans="2:24" ht="21.95" customHeight="1" x14ac:dyDescent="0.25">
      <c r="B44" s="79">
        <f t="shared" si="38"/>
        <v>42456</v>
      </c>
      <c r="C44" s="80"/>
      <c r="D44" s="23">
        <f t="shared" si="33"/>
        <v>42456</v>
      </c>
      <c r="E44" s="54">
        <f t="shared" si="34"/>
        <v>0</v>
      </c>
      <c r="F44" s="60"/>
      <c r="G44" s="61"/>
      <c r="H44" s="68"/>
      <c r="I44" s="69"/>
      <c r="J44" s="62"/>
      <c r="K44" s="63"/>
      <c r="L44" s="25">
        <f t="shared" si="36"/>
        <v>0</v>
      </c>
      <c r="M44" s="37"/>
      <c r="N44" s="44"/>
      <c r="O44" s="45"/>
      <c r="P44" s="44"/>
      <c r="Q44" s="42">
        <f t="shared" si="7"/>
        <v>0</v>
      </c>
      <c r="R44" s="43">
        <f t="shared" si="8"/>
        <v>0</v>
      </c>
      <c r="S44" s="43">
        <f t="shared" si="13"/>
        <v>0</v>
      </c>
      <c r="W44" s="2">
        <f t="shared" si="37"/>
        <v>0</v>
      </c>
    </row>
    <row r="45" spans="2:24" ht="21.95" customHeight="1" x14ac:dyDescent="0.25">
      <c r="B45" s="56"/>
      <c r="C45" s="29" t="s">
        <v>31</v>
      </c>
      <c r="D45" s="23"/>
      <c r="E45" s="54">
        <f>SUBTOTAL(9,E38:E44)</f>
        <v>0</v>
      </c>
      <c r="F45" s="62"/>
      <c r="G45" s="63"/>
      <c r="H45" s="78"/>
      <c r="I45" s="78"/>
      <c r="J45" s="62"/>
      <c r="K45" s="63"/>
      <c r="L45" s="25">
        <f>SUBTOTAL(9,L38:L44)</f>
        <v>0</v>
      </c>
      <c r="M45" s="37"/>
      <c r="N45" s="44"/>
      <c r="O45" s="45"/>
      <c r="P45" s="44"/>
      <c r="Q45" s="42">
        <f t="shared" si="7"/>
        <v>0</v>
      </c>
      <c r="R45" s="43">
        <f t="shared" si="8"/>
        <v>0</v>
      </c>
      <c r="S45" s="43">
        <f t="shared" si="13"/>
        <v>0</v>
      </c>
      <c r="T45" s="32">
        <f>SUBTOTAL(9,L38:L44)</f>
        <v>0</v>
      </c>
      <c r="U45" s="32">
        <f>SUBTOTAL(9,L30:L44)</f>
        <v>4.7499999999999982</v>
      </c>
      <c r="V45" s="32">
        <f>SUBTOTAL(9,L14:L44)</f>
        <v>8.5</v>
      </c>
      <c r="W45" s="2">
        <f>SUBTOTAL(9,W38:W44)</f>
        <v>40</v>
      </c>
      <c r="X45" s="32">
        <f>SUBTOTAL(9,W14:W44)</f>
        <v>152</v>
      </c>
    </row>
    <row r="46" spans="2:24" ht="21.95" customHeight="1" x14ac:dyDescent="0.25">
      <c r="B46" s="79">
        <f>D46</f>
        <v>42457</v>
      </c>
      <c r="C46" s="80"/>
      <c r="D46" s="23">
        <f>IF($K$6="","",IF(D44="","",IF(D44+1&gt;$K$7,"",D44+1)))</f>
        <v>42457</v>
      </c>
      <c r="E46" s="54">
        <f t="shared" si="34"/>
        <v>8.5</v>
      </c>
      <c r="F46" s="60">
        <v>0.29166666666666669</v>
      </c>
      <c r="G46" s="61"/>
      <c r="H46" s="68">
        <v>0.64583333333333337</v>
      </c>
      <c r="I46" s="69"/>
      <c r="J46" s="62">
        <v>7</v>
      </c>
      <c r="K46" s="63"/>
      <c r="L46" s="25">
        <f t="shared" ref="L46:L52" si="39">IF(SUM(E46-J46)&gt;24,"You've entered more than 24 hours.",SUM(E46-J46))</f>
        <v>1.5</v>
      </c>
      <c r="M46" s="52" t="s">
        <v>38</v>
      </c>
      <c r="N46" s="44"/>
      <c r="O46" s="45"/>
      <c r="P46" s="44"/>
      <c r="Q46" s="42">
        <f t="shared" si="7"/>
        <v>0</v>
      </c>
      <c r="R46" s="43">
        <f t="shared" si="8"/>
        <v>0</v>
      </c>
      <c r="S46" s="43">
        <f t="shared" si="13"/>
        <v>0</v>
      </c>
      <c r="W46" s="2">
        <f t="shared" ref="W46:W52" si="40">IF(ISERR(MONTH(D46)),0,IF(MONTH(D46)&lt;&gt;MONTH(K$7),0,IF(AND(WEEKDAY(D46)&lt;&gt;1,WEEKDAY(D46)&lt;&gt;7),8,0)))</f>
        <v>8</v>
      </c>
    </row>
    <row r="47" spans="2:24" ht="21.95" customHeight="1" x14ac:dyDescent="0.25">
      <c r="B47" s="79">
        <f t="shared" ref="B47:B52" si="41">D47</f>
        <v>42458</v>
      </c>
      <c r="C47" s="80"/>
      <c r="D47" s="23">
        <f t="shared" si="33"/>
        <v>42458</v>
      </c>
      <c r="E47" s="54">
        <f t="shared" si="34"/>
        <v>0</v>
      </c>
      <c r="F47" s="60"/>
      <c r="G47" s="61"/>
      <c r="H47" s="68"/>
      <c r="I47" s="69"/>
      <c r="J47" s="62"/>
      <c r="K47" s="63"/>
      <c r="L47" s="25">
        <f t="shared" si="39"/>
        <v>0</v>
      </c>
      <c r="M47" s="37"/>
      <c r="N47" s="44"/>
      <c r="O47" s="45"/>
      <c r="P47" s="44"/>
      <c r="Q47" s="42">
        <f t="shared" si="7"/>
        <v>0</v>
      </c>
      <c r="R47" s="43">
        <f t="shared" si="8"/>
        <v>0</v>
      </c>
      <c r="S47" s="43">
        <f t="shared" si="13"/>
        <v>0</v>
      </c>
      <c r="W47" s="2">
        <f t="shared" si="40"/>
        <v>8</v>
      </c>
    </row>
    <row r="48" spans="2:24" ht="21.95" customHeight="1" x14ac:dyDescent="0.25">
      <c r="B48" s="79">
        <f t="shared" si="41"/>
        <v>42459</v>
      </c>
      <c r="C48" s="80"/>
      <c r="D48" s="23">
        <f t="shared" si="33"/>
        <v>42459</v>
      </c>
      <c r="E48" s="54">
        <f t="shared" si="34"/>
        <v>2.0000000000000009</v>
      </c>
      <c r="F48" s="60">
        <v>0.54166666666666663</v>
      </c>
      <c r="G48" s="61"/>
      <c r="H48" s="68">
        <v>0.625</v>
      </c>
      <c r="I48" s="69"/>
      <c r="J48" s="62"/>
      <c r="K48" s="63"/>
      <c r="L48" s="25">
        <f t="shared" si="39"/>
        <v>2.0000000000000009</v>
      </c>
      <c r="M48" s="52" t="s">
        <v>39</v>
      </c>
      <c r="N48" s="44"/>
      <c r="O48" s="45"/>
      <c r="P48" s="44"/>
      <c r="Q48" s="42">
        <f t="shared" si="7"/>
        <v>0</v>
      </c>
      <c r="R48" s="43">
        <f t="shared" si="8"/>
        <v>0</v>
      </c>
      <c r="S48" s="43">
        <f t="shared" si="13"/>
        <v>0</v>
      </c>
      <c r="W48" s="2">
        <f t="shared" si="40"/>
        <v>8</v>
      </c>
    </row>
    <row r="49" spans="2:24" ht="21.95" customHeight="1" x14ac:dyDescent="0.25">
      <c r="B49" s="79">
        <f t="shared" si="41"/>
        <v>42460</v>
      </c>
      <c r="C49" s="80"/>
      <c r="D49" s="23">
        <f t="shared" si="33"/>
        <v>42460</v>
      </c>
      <c r="E49" s="54">
        <f t="shared" si="34"/>
        <v>1.7499999999999998</v>
      </c>
      <c r="F49" s="60">
        <v>0.20833333333333334</v>
      </c>
      <c r="G49" s="61"/>
      <c r="H49" s="68">
        <v>0.28125</v>
      </c>
      <c r="I49" s="69"/>
      <c r="J49" s="62"/>
      <c r="K49" s="63"/>
      <c r="L49" s="25">
        <f t="shared" si="39"/>
        <v>1.7499999999999998</v>
      </c>
      <c r="M49" s="52" t="s">
        <v>40</v>
      </c>
      <c r="N49" s="46"/>
      <c r="O49" s="47"/>
      <c r="P49" s="44"/>
      <c r="Q49" s="42">
        <f t="shared" si="7"/>
        <v>0</v>
      </c>
      <c r="R49" s="43">
        <f t="shared" si="8"/>
        <v>0</v>
      </c>
      <c r="S49" s="43">
        <f t="shared" si="13"/>
        <v>0</v>
      </c>
      <c r="W49" s="2">
        <f t="shared" si="40"/>
        <v>8</v>
      </c>
    </row>
    <row r="50" spans="2:24" ht="21.95" customHeight="1" x14ac:dyDescent="0.25">
      <c r="B50" s="79" t="str">
        <f t="shared" si="41"/>
        <v/>
      </c>
      <c r="C50" s="80"/>
      <c r="D50" s="23" t="str">
        <f t="shared" si="33"/>
        <v/>
      </c>
      <c r="E50" s="54">
        <f t="shared" si="34"/>
        <v>0</v>
      </c>
      <c r="F50" s="60"/>
      <c r="G50" s="61"/>
      <c r="H50" s="68"/>
      <c r="I50" s="69"/>
      <c r="J50" s="62"/>
      <c r="K50" s="63"/>
      <c r="L50" s="25">
        <f t="shared" si="39"/>
        <v>0</v>
      </c>
      <c r="M50" s="37"/>
      <c r="N50" s="44"/>
      <c r="O50" s="45"/>
      <c r="P50" s="44"/>
      <c r="Q50" s="42">
        <f t="shared" si="7"/>
        <v>0</v>
      </c>
      <c r="R50" s="43">
        <f t="shared" si="8"/>
        <v>0</v>
      </c>
      <c r="S50" s="43">
        <f t="shared" si="13"/>
        <v>0</v>
      </c>
      <c r="W50" s="2">
        <f t="shared" si="40"/>
        <v>0</v>
      </c>
    </row>
    <row r="51" spans="2:24" ht="21.95" customHeight="1" x14ac:dyDescent="0.25">
      <c r="B51" s="79" t="str">
        <f t="shared" si="41"/>
        <v/>
      </c>
      <c r="C51" s="80"/>
      <c r="D51" s="23" t="str">
        <f t="shared" si="33"/>
        <v/>
      </c>
      <c r="E51" s="54">
        <f t="shared" si="34"/>
        <v>0</v>
      </c>
      <c r="F51" s="60"/>
      <c r="G51" s="61"/>
      <c r="H51" s="68"/>
      <c r="I51" s="69"/>
      <c r="J51" s="62"/>
      <c r="K51" s="63"/>
      <c r="L51" s="25">
        <f t="shared" si="39"/>
        <v>0</v>
      </c>
      <c r="M51" s="37"/>
      <c r="N51" s="44"/>
      <c r="O51" s="45"/>
      <c r="P51" s="44"/>
      <c r="Q51" s="42">
        <f t="shared" si="7"/>
        <v>0</v>
      </c>
      <c r="R51" s="43">
        <f t="shared" si="8"/>
        <v>0</v>
      </c>
      <c r="S51" s="43">
        <f t="shared" si="13"/>
        <v>0</v>
      </c>
      <c r="W51" s="2">
        <f t="shared" si="40"/>
        <v>0</v>
      </c>
    </row>
    <row r="52" spans="2:24" ht="21.95" customHeight="1" x14ac:dyDescent="0.25">
      <c r="B52" s="79" t="str">
        <f t="shared" si="41"/>
        <v/>
      </c>
      <c r="C52" s="80"/>
      <c r="D52" s="23" t="str">
        <f t="shared" si="33"/>
        <v/>
      </c>
      <c r="E52" s="54">
        <f t="shared" si="34"/>
        <v>0</v>
      </c>
      <c r="F52" s="60"/>
      <c r="G52" s="61"/>
      <c r="H52" s="68"/>
      <c r="I52" s="69"/>
      <c r="J52" s="62"/>
      <c r="K52" s="63"/>
      <c r="L52" s="25">
        <f t="shared" si="39"/>
        <v>0</v>
      </c>
      <c r="M52" s="37"/>
      <c r="N52" s="44"/>
      <c r="O52" s="45"/>
      <c r="P52" s="44"/>
      <c r="Q52" s="42">
        <f t="shared" si="7"/>
        <v>0</v>
      </c>
      <c r="R52" s="43">
        <f t="shared" si="8"/>
        <v>0</v>
      </c>
      <c r="S52" s="43">
        <f t="shared" si="13"/>
        <v>0</v>
      </c>
      <c r="W52" s="2">
        <f t="shared" si="40"/>
        <v>0</v>
      </c>
    </row>
    <row r="53" spans="2:24" ht="21.95" customHeight="1" x14ac:dyDescent="0.25">
      <c r="B53" s="30"/>
      <c r="C53" s="29" t="s">
        <v>31</v>
      </c>
      <c r="D53" s="31"/>
      <c r="E53" s="54">
        <f>SUBTOTAL(9,E46:E52)</f>
        <v>12.25</v>
      </c>
      <c r="F53" s="62"/>
      <c r="G53" s="63"/>
      <c r="H53" s="87"/>
      <c r="I53" s="88"/>
      <c r="J53" s="62"/>
      <c r="K53" s="63"/>
      <c r="L53" s="25">
        <f>SUBTOTAL(9,L46:L48)</f>
        <v>3.5000000000000009</v>
      </c>
      <c r="T53" s="32">
        <f>SUBTOTAL(9,L46:L52)</f>
        <v>5.2500000000000009</v>
      </c>
      <c r="U53" s="32">
        <f>SUBTOTAL(9,L30:L52)</f>
        <v>10</v>
      </c>
      <c r="V53" s="32">
        <f>SUBTOTAL(9,L14:L52)</f>
        <v>13.75</v>
      </c>
      <c r="W53" s="2">
        <f>SUBTOTAL(9,W46:W52)</f>
        <v>32</v>
      </c>
      <c r="X53" s="32">
        <f>SUBTOTAL(9,W14:W52)</f>
        <v>184</v>
      </c>
    </row>
    <row r="54" spans="2:24" ht="21.95" customHeight="1" x14ac:dyDescent="0.25">
      <c r="D54" s="27" t="s">
        <v>41</v>
      </c>
      <c r="E54" s="28">
        <f>SUBTOTAL(9,E14:E53)</f>
        <v>30</v>
      </c>
      <c r="F54" s="64"/>
      <c r="G54" s="65"/>
      <c r="H54" s="64"/>
      <c r="I54" s="65"/>
      <c r="J54" s="64">
        <f t="shared" ref="J54:L54" si="42">SUBTOTAL(9,J14:J53)</f>
        <v>16.25</v>
      </c>
      <c r="K54" s="65"/>
      <c r="L54" s="28">
        <f t="shared" si="42"/>
        <v>13.75</v>
      </c>
      <c r="W54" s="2">
        <f>SUBTOTAL(9,W14:W53)</f>
        <v>184</v>
      </c>
    </row>
    <row r="55" spans="2:24" ht="21.95" customHeight="1" x14ac:dyDescent="0.25">
      <c r="D55" s="27" t="s">
        <v>42</v>
      </c>
      <c r="E55" s="33">
        <v>150</v>
      </c>
      <c r="F55" s="70"/>
      <c r="G55" s="71"/>
      <c r="H55" s="70"/>
      <c r="I55" s="71"/>
      <c r="J55" s="66">
        <f>-E55</f>
        <v>-150</v>
      </c>
      <c r="K55" s="67"/>
      <c r="L55" s="26"/>
    </row>
    <row r="56" spans="2:24" ht="21.95" customHeight="1" x14ac:dyDescent="0.25">
      <c r="D56" s="27" t="s">
        <v>43</v>
      </c>
      <c r="E56" s="55">
        <f>+E54*E55</f>
        <v>4500</v>
      </c>
      <c r="F56" s="57"/>
      <c r="G56" s="58"/>
      <c r="H56" s="81"/>
      <c r="I56" s="81"/>
      <c r="J56" s="57">
        <f>+J54*J55</f>
        <v>-2437.5</v>
      </c>
      <c r="K56" s="58"/>
      <c r="L56" s="55">
        <f>SUM(E56:J56)</f>
        <v>2062.5</v>
      </c>
    </row>
    <row r="57" spans="2:24" ht="21.95" customHeight="1" x14ac:dyDescent="0.25">
      <c r="D57" s="27" t="s">
        <v>44</v>
      </c>
      <c r="E57" s="33">
        <v>150</v>
      </c>
      <c r="F57" s="70"/>
      <c r="G57" s="71"/>
      <c r="H57" s="70"/>
      <c r="I57" s="71"/>
      <c r="J57" s="66">
        <f>-E57</f>
        <v>-150</v>
      </c>
      <c r="K57" s="67"/>
      <c r="L57" s="26"/>
    </row>
    <row r="58" spans="2:24" ht="21.95" customHeight="1" x14ac:dyDescent="0.25">
      <c r="D58" s="27" t="s">
        <v>45</v>
      </c>
      <c r="E58" s="55">
        <f>+E54*E57</f>
        <v>4500</v>
      </c>
      <c r="F58" s="57"/>
      <c r="G58" s="58"/>
      <c r="H58" s="81"/>
      <c r="I58" s="81"/>
      <c r="J58" s="57">
        <f>+J54*J57</f>
        <v>-2437.5</v>
      </c>
      <c r="K58" s="58"/>
      <c r="L58" s="55">
        <f>SUM(E58:J58)</f>
        <v>2062.5</v>
      </c>
    </row>
    <row r="60" spans="2:24" ht="26.25" customHeight="1" x14ac:dyDescent="0.3">
      <c r="B60" s="5"/>
      <c r="C60" s="5"/>
      <c r="E60" s="77"/>
      <c r="F60" s="77"/>
      <c r="G60" s="77"/>
      <c r="H60" s="77"/>
      <c r="I60" s="77"/>
      <c r="J60" s="77"/>
      <c r="K60" s="77"/>
      <c r="L60" s="77"/>
    </row>
    <row r="61" spans="2:24" ht="17.100000000000001" customHeight="1" x14ac:dyDescent="0.25">
      <c r="E61" s="18" t="s">
        <v>46</v>
      </c>
      <c r="F61" s="19"/>
      <c r="G61" s="18"/>
      <c r="H61" s="20"/>
      <c r="I61" s="21"/>
      <c r="J61" s="19"/>
      <c r="K61" s="22" t="s">
        <v>47</v>
      </c>
      <c r="L61" s="18"/>
    </row>
    <row r="62" spans="2:24" s="6" customFormat="1" ht="17.25" customHeight="1" x14ac:dyDescent="0.3">
      <c r="E62" s="77"/>
      <c r="F62" s="77"/>
      <c r="G62" s="77"/>
      <c r="H62" s="77"/>
      <c r="I62" s="77"/>
      <c r="J62" s="77"/>
      <c r="K62" s="77"/>
      <c r="L62" s="77"/>
    </row>
    <row r="63" spans="2:24" ht="17.100000000000001" customHeight="1" x14ac:dyDescent="0.25">
      <c r="E63" s="18" t="s">
        <v>48</v>
      </c>
      <c r="F63" s="19"/>
      <c r="G63" s="21"/>
      <c r="H63" s="18"/>
      <c r="I63" s="18"/>
      <c r="J63" s="19"/>
      <c r="K63" s="22" t="s">
        <v>47</v>
      </c>
      <c r="L63" s="18"/>
    </row>
  </sheetData>
  <mergeCells count="187">
    <mergeCell ref="H57:I57"/>
    <mergeCell ref="J57:K57"/>
    <mergeCell ref="H56:I56"/>
    <mergeCell ref="F56:G56"/>
    <mergeCell ref="J56:K56"/>
    <mergeCell ref="F57:G57"/>
    <mergeCell ref="F31:G31"/>
    <mergeCell ref="H31:I31"/>
    <mergeCell ref="J31:K31"/>
    <mergeCell ref="J45:K45"/>
    <mergeCell ref="F53:G53"/>
    <mergeCell ref="H53:I53"/>
    <mergeCell ref="J53:K53"/>
    <mergeCell ref="F36:G36"/>
    <mergeCell ref="J36:K36"/>
    <mergeCell ref="F38:G38"/>
    <mergeCell ref="J38:K38"/>
    <mergeCell ref="J37:K37"/>
    <mergeCell ref="F37:G37"/>
    <mergeCell ref="H37:I37"/>
    <mergeCell ref="F39:G39"/>
    <mergeCell ref="H39:I39"/>
    <mergeCell ref="J39:K39"/>
    <mergeCell ref="F50:G50"/>
    <mergeCell ref="B43:C43"/>
    <mergeCell ref="B44:C44"/>
    <mergeCell ref="B46:C46"/>
    <mergeCell ref="B35:C35"/>
    <mergeCell ref="B36:C36"/>
    <mergeCell ref="B38:C38"/>
    <mergeCell ref="B41:C41"/>
    <mergeCell ref="B42:C42"/>
    <mergeCell ref="B39:C39"/>
    <mergeCell ref="B33:C33"/>
    <mergeCell ref="B34:C34"/>
    <mergeCell ref="H34:I34"/>
    <mergeCell ref="F16:G16"/>
    <mergeCell ref="H16:I16"/>
    <mergeCell ref="J16:K16"/>
    <mergeCell ref="B15:C15"/>
    <mergeCell ref="F15:G15"/>
    <mergeCell ref="H15:I15"/>
    <mergeCell ref="J15:K15"/>
    <mergeCell ref="B32:C32"/>
    <mergeCell ref="F32:G32"/>
    <mergeCell ref="H32:I32"/>
    <mergeCell ref="J32:K32"/>
    <mergeCell ref="B24:C24"/>
    <mergeCell ref="F24:G24"/>
    <mergeCell ref="H24:I24"/>
    <mergeCell ref="J24:K24"/>
    <mergeCell ref="B23:C23"/>
    <mergeCell ref="F23:G23"/>
    <mergeCell ref="H23:I23"/>
    <mergeCell ref="J23:K23"/>
    <mergeCell ref="B28:C28"/>
    <mergeCell ref="B30:C30"/>
    <mergeCell ref="B19:C19"/>
    <mergeCell ref="B20:C20"/>
    <mergeCell ref="B31:C31"/>
    <mergeCell ref="H49:I49"/>
    <mergeCell ref="J49:K49"/>
    <mergeCell ref="F46:G46"/>
    <mergeCell ref="J46:K46"/>
    <mergeCell ref="F47:G47"/>
    <mergeCell ref="J47:K47"/>
    <mergeCell ref="F44:G44"/>
    <mergeCell ref="J44:K44"/>
    <mergeCell ref="F45:G45"/>
    <mergeCell ref="H45:I45"/>
    <mergeCell ref="H46:I46"/>
    <mergeCell ref="H47:I47"/>
    <mergeCell ref="H44:I44"/>
    <mergeCell ref="H35:I35"/>
    <mergeCell ref="H36:I36"/>
    <mergeCell ref="H38:I38"/>
    <mergeCell ref="H41:I41"/>
    <mergeCell ref="H42:I42"/>
    <mergeCell ref="H43:I43"/>
    <mergeCell ref="F35:G35"/>
    <mergeCell ref="J35:K35"/>
    <mergeCell ref="H50:I50"/>
    <mergeCell ref="J50:K50"/>
    <mergeCell ref="B52:C52"/>
    <mergeCell ref="F52:G52"/>
    <mergeCell ref="H52:I52"/>
    <mergeCell ref="B47:C47"/>
    <mergeCell ref="B40:C40"/>
    <mergeCell ref="J42:K42"/>
    <mergeCell ref="J43:K43"/>
    <mergeCell ref="F41:G41"/>
    <mergeCell ref="J41:K41"/>
    <mergeCell ref="F42:G42"/>
    <mergeCell ref="F43:G43"/>
    <mergeCell ref="F40:G40"/>
    <mergeCell ref="H40:I40"/>
    <mergeCell ref="J40:K40"/>
    <mergeCell ref="J52:K52"/>
    <mergeCell ref="B51:C51"/>
    <mergeCell ref="F51:G51"/>
    <mergeCell ref="H51:I51"/>
    <mergeCell ref="J51:K51"/>
    <mergeCell ref="B49:C49"/>
    <mergeCell ref="F49:G49"/>
    <mergeCell ref="B48:C48"/>
    <mergeCell ref="D6:E6"/>
    <mergeCell ref="D7:E7"/>
    <mergeCell ref="D8:E8"/>
    <mergeCell ref="D10:E10"/>
    <mergeCell ref="D11:E11"/>
    <mergeCell ref="B13:D13"/>
    <mergeCell ref="B14:C14"/>
    <mergeCell ref="B17:C17"/>
    <mergeCell ref="B18:C18"/>
    <mergeCell ref="B16:C16"/>
    <mergeCell ref="B22:C22"/>
    <mergeCell ref="B25:C25"/>
    <mergeCell ref="B26:C26"/>
    <mergeCell ref="B27:C27"/>
    <mergeCell ref="E62:J62"/>
    <mergeCell ref="K60:L60"/>
    <mergeCell ref="K62:L62"/>
    <mergeCell ref="J13:K13"/>
    <mergeCell ref="J14:K14"/>
    <mergeCell ref="J17:K17"/>
    <mergeCell ref="J18:K18"/>
    <mergeCell ref="J19:K19"/>
    <mergeCell ref="E60:J60"/>
    <mergeCell ref="J20:K20"/>
    <mergeCell ref="J22:K22"/>
    <mergeCell ref="J25:K25"/>
    <mergeCell ref="J26:K26"/>
    <mergeCell ref="F22:G22"/>
    <mergeCell ref="F25:G25"/>
    <mergeCell ref="F19:G19"/>
    <mergeCell ref="F20:G20"/>
    <mergeCell ref="H58:I58"/>
    <mergeCell ref="H20:I20"/>
    <mergeCell ref="B50:C50"/>
    <mergeCell ref="H54:I54"/>
    <mergeCell ref="H55:I55"/>
    <mergeCell ref="H13:I13"/>
    <mergeCell ref="H14:I14"/>
    <mergeCell ref="K6:L6"/>
    <mergeCell ref="K7:L7"/>
    <mergeCell ref="F27:G27"/>
    <mergeCell ref="F48:G48"/>
    <mergeCell ref="F54:G54"/>
    <mergeCell ref="F55:G55"/>
    <mergeCell ref="K11:L11"/>
    <mergeCell ref="K10:L10"/>
    <mergeCell ref="F34:G34"/>
    <mergeCell ref="J34:K34"/>
    <mergeCell ref="F28:G28"/>
    <mergeCell ref="F21:G21"/>
    <mergeCell ref="H21:I21"/>
    <mergeCell ref="J21:K21"/>
    <mergeCell ref="F29:G29"/>
    <mergeCell ref="H29:I29"/>
    <mergeCell ref="J29:K29"/>
    <mergeCell ref="H28:I28"/>
    <mergeCell ref="H30:I30"/>
    <mergeCell ref="H33:I33"/>
    <mergeCell ref="J58:K58"/>
    <mergeCell ref="F13:G13"/>
    <mergeCell ref="F14:G14"/>
    <mergeCell ref="F17:G17"/>
    <mergeCell ref="J27:K27"/>
    <mergeCell ref="J48:K48"/>
    <mergeCell ref="J54:K54"/>
    <mergeCell ref="J55:K55"/>
    <mergeCell ref="H22:I22"/>
    <mergeCell ref="H25:I25"/>
    <mergeCell ref="H26:I26"/>
    <mergeCell ref="H27:I27"/>
    <mergeCell ref="F18:G18"/>
    <mergeCell ref="F26:G26"/>
    <mergeCell ref="F58:G58"/>
    <mergeCell ref="H48:I48"/>
    <mergeCell ref="H17:I17"/>
    <mergeCell ref="H18:I18"/>
    <mergeCell ref="H19:I19"/>
    <mergeCell ref="J28:K28"/>
    <mergeCell ref="F30:G30"/>
    <mergeCell ref="J30:K30"/>
    <mergeCell ref="F33:G33"/>
    <mergeCell ref="J33:K33"/>
  </mergeCells>
  <phoneticPr fontId="0" type="noConversion"/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Time 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Bill</cp:lastModifiedBy>
  <cp:revision/>
  <dcterms:created xsi:type="dcterms:W3CDTF">2000-08-25T01:59:39Z</dcterms:created>
  <dcterms:modified xsi:type="dcterms:W3CDTF">2016-04-01T14:12:24Z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