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Cook\Documents\C CUBED Data Integrators GP\Bill\2015-2016\"/>
    </mc:Choice>
  </mc:AlternateContent>
  <bookViews>
    <workbookView xWindow="0" yWindow="0" windowWidth="14430" windowHeight="9300" tabRatio="478"/>
  </bookViews>
  <sheets>
    <sheet name="Monthly Time Sheet" sheetId="1" r:id="rId1"/>
  </sheets>
  <calcPr calcId="171026" concurrentCalc="0"/>
  <extLst>
    <ext xmlns:mx="http://schemas.microsoft.com/office/mac/excel/2008/main" uri="{7523E5D3-25F3-A5E0-1632-64F254C22452}">
      <mx:ArchID Flags="2"/>
    </ext>
  </extLst>
</workbook>
</file>

<file path=xl/calcChain.xml><?xml version="1.0" encoding="utf-8"?>
<calcChain xmlns="http://schemas.openxmlformats.org/spreadsheetml/2006/main">
  <c r="E46" i="1" l="1"/>
  <c r="L46" i="1"/>
  <c r="D14" i="1"/>
  <c r="J57" i="1"/>
  <c r="J55" i="1"/>
  <c r="Q52" i="1"/>
  <c r="R52" i="1"/>
  <c r="S52" i="1"/>
  <c r="Q51" i="1"/>
  <c r="R51" i="1"/>
  <c r="S51" i="1"/>
  <c r="Q50" i="1"/>
  <c r="R50" i="1"/>
  <c r="S50" i="1"/>
  <c r="Q49" i="1"/>
  <c r="R49" i="1"/>
  <c r="S49" i="1"/>
  <c r="Q48" i="1"/>
  <c r="R48" i="1"/>
  <c r="S48" i="1"/>
  <c r="Q47" i="1"/>
  <c r="R47" i="1"/>
  <c r="S47" i="1"/>
  <c r="Q46" i="1"/>
  <c r="R46" i="1"/>
  <c r="S46" i="1"/>
  <c r="Q45" i="1"/>
  <c r="R45" i="1"/>
  <c r="S45" i="1"/>
  <c r="Q44" i="1"/>
  <c r="R44" i="1"/>
  <c r="S44" i="1"/>
  <c r="Q43" i="1"/>
  <c r="R43" i="1"/>
  <c r="S43" i="1"/>
  <c r="Q42" i="1"/>
  <c r="R42" i="1"/>
  <c r="S42" i="1"/>
  <c r="Q41" i="1"/>
  <c r="R41" i="1"/>
  <c r="S41" i="1"/>
  <c r="Q39" i="1"/>
  <c r="R39" i="1"/>
  <c r="S39" i="1"/>
  <c r="Q38" i="1"/>
  <c r="R38" i="1"/>
  <c r="S38" i="1"/>
  <c r="Q37" i="1"/>
  <c r="R37" i="1"/>
  <c r="S37" i="1"/>
  <c r="Q36" i="1"/>
  <c r="R36" i="1"/>
  <c r="S36" i="1"/>
  <c r="Q35" i="1"/>
  <c r="R35" i="1"/>
  <c r="S35" i="1"/>
  <c r="Q34" i="1"/>
  <c r="R34" i="1"/>
  <c r="S34" i="1"/>
  <c r="Q33" i="1"/>
  <c r="R33" i="1"/>
  <c r="S33" i="1"/>
  <c r="Q32" i="1"/>
  <c r="R32" i="1"/>
  <c r="S32" i="1"/>
  <c r="Q31" i="1"/>
  <c r="R31" i="1"/>
  <c r="S31" i="1"/>
  <c r="Q30" i="1"/>
  <c r="R30" i="1"/>
  <c r="S30" i="1"/>
  <c r="Q29" i="1"/>
  <c r="R29" i="1"/>
  <c r="S29" i="1"/>
  <c r="Q28" i="1"/>
  <c r="R28" i="1"/>
  <c r="S28" i="1"/>
  <c r="Q27" i="1"/>
  <c r="R27" i="1"/>
  <c r="S27" i="1"/>
  <c r="Q26" i="1"/>
  <c r="R26" i="1"/>
  <c r="S26" i="1"/>
  <c r="Q25" i="1"/>
  <c r="R25" i="1"/>
  <c r="S25" i="1"/>
  <c r="Q24" i="1"/>
  <c r="R24" i="1"/>
  <c r="S24" i="1"/>
  <c r="Q23" i="1"/>
  <c r="R23" i="1"/>
  <c r="S23" i="1"/>
  <c r="Q22" i="1"/>
  <c r="R22" i="1"/>
  <c r="S22" i="1"/>
  <c r="Q21" i="1"/>
  <c r="R21" i="1"/>
  <c r="S21" i="1"/>
  <c r="Q20" i="1"/>
  <c r="R20" i="1"/>
  <c r="S20" i="1"/>
  <c r="Q19" i="1"/>
  <c r="R19" i="1"/>
  <c r="S19" i="1"/>
  <c r="Q18" i="1"/>
  <c r="R18" i="1"/>
  <c r="S18" i="1"/>
  <c r="Q17" i="1"/>
  <c r="R17" i="1"/>
  <c r="S17" i="1"/>
  <c r="Q16" i="1"/>
  <c r="R16" i="1"/>
  <c r="S16" i="1"/>
  <c r="Q15" i="1"/>
  <c r="R15" i="1"/>
  <c r="S15" i="1"/>
  <c r="Q14" i="1"/>
  <c r="R14" i="1"/>
  <c r="S14" i="1"/>
  <c r="Q40" i="1"/>
  <c r="R40" i="1"/>
  <c r="D15" i="1"/>
  <c r="B14" i="1"/>
  <c r="E42" i="1"/>
  <c r="L42" i="1"/>
  <c r="E43" i="1"/>
  <c r="L43" i="1"/>
  <c r="E44" i="1"/>
  <c r="L44" i="1"/>
  <c r="E38" i="1"/>
  <c r="L38" i="1"/>
  <c r="E39" i="1"/>
  <c r="L39" i="1"/>
  <c r="E40" i="1"/>
  <c r="L40" i="1"/>
  <c r="E41" i="1"/>
  <c r="L41" i="1"/>
  <c r="E30" i="1"/>
  <c r="L30" i="1"/>
  <c r="E31" i="1"/>
  <c r="L31" i="1"/>
  <c r="E32" i="1"/>
  <c r="L32" i="1"/>
  <c r="E33" i="1"/>
  <c r="L33" i="1"/>
  <c r="E34" i="1"/>
  <c r="L34" i="1"/>
  <c r="E35" i="1"/>
  <c r="L35" i="1"/>
  <c r="E36" i="1"/>
  <c r="L36" i="1"/>
  <c r="E47" i="1"/>
  <c r="E48" i="1"/>
  <c r="E49" i="1"/>
  <c r="E50" i="1"/>
  <c r="E51" i="1"/>
  <c r="E52" i="1"/>
  <c r="E53" i="1"/>
  <c r="L47" i="1"/>
  <c r="L48" i="1"/>
  <c r="L49" i="1"/>
  <c r="L50" i="1"/>
  <c r="L51" i="1"/>
  <c r="L52" i="1"/>
  <c r="T53" i="1"/>
  <c r="E16" i="1"/>
  <c r="L16" i="1"/>
  <c r="E17" i="1"/>
  <c r="L17" i="1"/>
  <c r="E18" i="1"/>
  <c r="L18" i="1"/>
  <c r="E19" i="1"/>
  <c r="L19" i="1"/>
  <c r="E20" i="1"/>
  <c r="L20" i="1"/>
  <c r="E14" i="1"/>
  <c r="L14" i="1"/>
  <c r="E15" i="1"/>
  <c r="L15" i="1"/>
  <c r="E22" i="1"/>
  <c r="L22" i="1"/>
  <c r="E23" i="1"/>
  <c r="L23" i="1"/>
  <c r="E24" i="1"/>
  <c r="L24" i="1"/>
  <c r="E25" i="1"/>
  <c r="L25" i="1"/>
  <c r="E26" i="1"/>
  <c r="L26" i="1"/>
  <c r="E27" i="1"/>
  <c r="L27" i="1"/>
  <c r="E28" i="1"/>
  <c r="L28" i="1"/>
  <c r="J37" i="1"/>
  <c r="J21" i="1"/>
  <c r="J29" i="1"/>
  <c r="J54" i="1"/>
  <c r="T21" i="1"/>
  <c r="V21" i="1"/>
  <c r="L53" i="1"/>
  <c r="L21" i="1"/>
  <c r="E21" i="1"/>
  <c r="L45" i="1"/>
  <c r="E45" i="1"/>
  <c r="E37" i="1"/>
  <c r="U37" i="1"/>
  <c r="E29" i="1"/>
  <c r="T29" i="1"/>
  <c r="U29" i="1"/>
  <c r="V29" i="1"/>
  <c r="L29" i="1"/>
  <c r="V37" i="1"/>
  <c r="T45" i="1"/>
  <c r="J58" i="1"/>
  <c r="J56" i="1"/>
  <c r="L37" i="1"/>
  <c r="U45" i="1"/>
  <c r="T37" i="1"/>
  <c r="B15" i="1"/>
  <c r="D16" i="1"/>
  <c r="W15" i="1"/>
  <c r="W14" i="1"/>
  <c r="E54" i="1"/>
  <c r="E56" i="1"/>
  <c r="L56" i="1"/>
  <c r="U53" i="1"/>
  <c r="L54" i="1"/>
  <c r="V45" i="1"/>
  <c r="V53" i="1"/>
  <c r="W16" i="1"/>
  <c r="D17" i="1"/>
  <c r="B16" i="1"/>
  <c r="E58" i="1"/>
  <c r="L58" i="1"/>
  <c r="W17" i="1"/>
  <c r="B17" i="1"/>
  <c r="D18" i="1"/>
  <c r="W18" i="1"/>
  <c r="D19" i="1"/>
  <c r="B18" i="1"/>
  <c r="B19" i="1"/>
  <c r="D20" i="1"/>
  <c r="W19" i="1"/>
  <c r="B20" i="1"/>
  <c r="D22" i="1"/>
  <c r="W20" i="1"/>
  <c r="X21" i="1"/>
  <c r="W21" i="1"/>
  <c r="W22" i="1"/>
  <c r="D23" i="1"/>
  <c r="B22" i="1"/>
  <c r="W23" i="1"/>
  <c r="B23" i="1"/>
  <c r="D24" i="1"/>
  <c r="W24" i="1"/>
  <c r="B24" i="1"/>
  <c r="D25" i="1"/>
  <c r="B25" i="1"/>
  <c r="W25" i="1"/>
  <c r="D26" i="1"/>
  <c r="W26" i="1"/>
  <c r="B26" i="1"/>
  <c r="D27" i="1"/>
  <c r="D28" i="1"/>
  <c r="B27" i="1"/>
  <c r="W27" i="1"/>
  <c r="W28" i="1"/>
  <c r="W29" i="1"/>
  <c r="D30" i="1"/>
  <c r="X29" i="1"/>
  <c r="B28" i="1"/>
  <c r="D31" i="1"/>
  <c r="W30" i="1"/>
  <c r="B30" i="1"/>
  <c r="B31" i="1"/>
  <c r="D32" i="1"/>
  <c r="W31" i="1"/>
  <c r="B32" i="1"/>
  <c r="W32" i="1"/>
  <c r="D33" i="1"/>
  <c r="W33" i="1"/>
  <c r="B33" i="1"/>
  <c r="D34" i="1"/>
  <c r="W34" i="1"/>
  <c r="D35" i="1"/>
  <c r="B34" i="1"/>
  <c r="B35" i="1"/>
  <c r="D36" i="1"/>
  <c r="W35" i="1"/>
  <c r="B36" i="1"/>
  <c r="W36" i="1"/>
  <c r="D38" i="1"/>
  <c r="X37" i="1"/>
  <c r="W37" i="1"/>
  <c r="D39" i="1"/>
  <c r="W38" i="1"/>
  <c r="B38" i="1"/>
  <c r="B39" i="1"/>
  <c r="D40" i="1"/>
  <c r="W39" i="1"/>
  <c r="B40" i="1"/>
  <c r="D41" i="1"/>
  <c r="W40" i="1"/>
  <c r="B41" i="1"/>
  <c r="D42" i="1"/>
  <c r="W41" i="1"/>
  <c r="W42" i="1"/>
  <c r="B42" i="1"/>
  <c r="D43" i="1"/>
  <c r="D44" i="1"/>
  <c r="B43" i="1"/>
  <c r="W43" i="1"/>
  <c r="W44" i="1"/>
  <c r="B44" i="1"/>
  <c r="D46" i="1"/>
  <c r="W46" i="1"/>
  <c r="B46" i="1"/>
  <c r="D47" i="1"/>
  <c r="X45" i="1"/>
  <c r="W45" i="1"/>
  <c r="B47" i="1"/>
  <c r="W47" i="1"/>
  <c r="D48" i="1"/>
  <c r="B48" i="1"/>
  <c r="D49" i="1"/>
  <c r="W48" i="1"/>
  <c r="D50" i="1"/>
  <c r="B49" i="1"/>
  <c r="W49" i="1"/>
  <c r="B50" i="1"/>
  <c r="D51" i="1"/>
  <c r="W50" i="1"/>
  <c r="D52" i="1"/>
  <c r="B51" i="1"/>
  <c r="W51" i="1"/>
  <c r="B52" i="1"/>
  <c r="W52" i="1"/>
  <c r="X53" i="1"/>
  <c r="W53" i="1"/>
  <c r="W54" i="1"/>
</calcChain>
</file>

<file path=xl/sharedStrings.xml><?xml version="1.0" encoding="utf-8"?>
<sst xmlns="http://schemas.openxmlformats.org/spreadsheetml/2006/main" count="48" uniqueCount="43">
  <si>
    <t>Monthly Time Sheet</t>
  </si>
  <si>
    <t>Box 43 Site 2</t>
  </si>
  <si>
    <t>Pay period start date:</t>
  </si>
  <si>
    <t>RR8</t>
  </si>
  <si>
    <t>Pay period end date:</t>
  </si>
  <si>
    <t>Calgary, AB T2J 2T9</t>
  </si>
  <si>
    <t>Employee:</t>
  </si>
  <si>
    <t>Bll Towsley</t>
  </si>
  <si>
    <t>Employee phone:</t>
  </si>
  <si>
    <t>403-510-9449</t>
  </si>
  <si>
    <t>Manager:</t>
  </si>
  <si>
    <t>Utopia PO 4780</t>
  </si>
  <si>
    <t>Employee e-mail:</t>
  </si>
  <si>
    <t>bill.towsley@crestviewdms.com</t>
  </si>
  <si>
    <t>Day</t>
  </si>
  <si>
    <t>Regular Hours</t>
  </si>
  <si>
    <t>Start</t>
  </si>
  <si>
    <t>Stop</t>
  </si>
  <si>
    <t>Non-Bill</t>
  </si>
  <si>
    <t>Total</t>
  </si>
  <si>
    <t>Description</t>
  </si>
  <si>
    <t>KMs
Start</t>
  </si>
  <si>
    <t>KMs
Stop</t>
  </si>
  <si>
    <t>KMs
Non-Bill</t>
  </si>
  <si>
    <t>KMs
Total</t>
  </si>
  <si>
    <t>Miles
Total</t>
  </si>
  <si>
    <t>Total
Miles</t>
  </si>
  <si>
    <t>Subtotal</t>
  </si>
  <si>
    <t>Intro meeting, Jeff Banks &amp; internal kick-off</t>
  </si>
  <si>
    <t>get established on site. Review documentation. Set expectations with Jeff Banks</t>
  </si>
  <si>
    <t>Document first impressions from day 1, review of data conversion trackers, cutover plan</t>
  </si>
  <si>
    <t>ToDo list meeting with Data team and business regarding MM guided review responses
Document discoveries to date on cutover management
Initial notes on data conversion process
Prepared slide deck on cutover management recommendations for Jeff Banks</t>
  </si>
  <si>
    <t>Round 2 of guided review feedback review / todo list devlepment
Review of shared drive DC documents</t>
  </si>
  <si>
    <t>Prepared and forwarded proposal on data validation to Jeff Banks
Team debrief and week look ahead
Week end debrief with Jeff Banks and Kevin Wack</t>
  </si>
  <si>
    <t>MM Basic and Plant view conversion mapping re-work
Review of Illumiti revised data plan options</t>
  </si>
  <si>
    <t>Total hours</t>
  </si>
  <si>
    <t>Burdened rate</t>
  </si>
  <si>
    <t>Invoice amt</t>
  </si>
  <si>
    <t>Net rate</t>
  </si>
  <si>
    <t>Total pay</t>
  </si>
  <si>
    <t>Employee signature</t>
  </si>
  <si>
    <t>Date</t>
  </si>
  <si>
    <t>Manager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</si>
</sst>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quot;$&quot;* #,##0.00_);_(&quot;$&quot;* \(#,##0.00\);_(&quot;$&quot;* &quot;-&quot;??_);_(@_)"/>
    <numFmt numFmtId="165" formatCode="&quot;$&quot;#,##0.00"/>
    <numFmt numFmtId="166" formatCode="[$-F400]h:mm:ss\ AM/PM"/>
    <numFmt numFmtId="167" formatCode="0.0"/>
    <numFmt numFmtId="168" formatCode="dddd"/>
  </numFmts>
  <fonts count="15" x14ac:knownFonts="1">
    <font>
      <sz val="10"/>
      <name val="Arial"/>
    </font>
    <font>
      <sz val="10"/>
      <name val="Arial"/>
      <family val="2"/>
    </font>
    <font>
      <sz val="9"/>
      <color indexed="23"/>
      <name val="Century Gothic"/>
      <family val="2"/>
    </font>
    <font>
      <sz val="10"/>
      <name val="Century Gothic"/>
      <family val="2"/>
    </font>
    <font>
      <sz val="10"/>
      <color indexed="23"/>
      <name val="Century Gothic"/>
      <family val="2"/>
    </font>
    <font>
      <b/>
      <sz val="22"/>
      <color indexed="20"/>
      <name val="Century Gothic"/>
      <family val="2"/>
    </font>
    <font>
      <sz val="8"/>
      <name val="Century Gothic"/>
      <family val="2"/>
    </font>
    <font>
      <sz val="9"/>
      <name val="Century Gothic"/>
      <family val="2"/>
    </font>
    <font>
      <b/>
      <sz val="22"/>
      <color indexed="19"/>
      <name val="Century Gothic"/>
      <family val="2"/>
    </font>
    <font>
      <b/>
      <sz val="9"/>
      <name val="Century Gothic"/>
      <family val="2"/>
    </font>
    <font>
      <sz val="8"/>
      <color indexed="23"/>
      <name val="Century Gothic"/>
      <family val="2"/>
    </font>
    <font>
      <b/>
      <sz val="22"/>
      <name val="Century Gothic"/>
      <family val="2"/>
    </font>
    <font>
      <u/>
      <sz val="10"/>
      <color theme="10"/>
      <name val="Arial"/>
      <family val="2"/>
    </font>
    <font>
      <u/>
      <sz val="10"/>
      <color theme="11"/>
      <name val="Arial"/>
      <family val="2"/>
    </font>
    <font>
      <sz val="10"/>
      <name val="Arial"/>
    </font>
  </fonts>
  <fills count="8">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46"/>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style="thin">
        <color indexed="23"/>
      </top>
      <bottom/>
      <diagonal/>
    </border>
    <border>
      <left/>
      <right/>
      <top style="thin">
        <color indexed="23"/>
      </top>
      <bottom style="thin">
        <color indexed="23"/>
      </bottom>
      <diagonal/>
    </border>
    <border>
      <left/>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64"/>
      </left>
      <right style="thin">
        <color indexed="64"/>
      </right>
      <top/>
      <bottom style="thin">
        <color indexed="64"/>
      </bottom>
      <diagonal/>
    </border>
    <border>
      <left/>
      <right style="thin">
        <color indexed="64"/>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style="thin">
        <color indexed="23"/>
      </left>
      <right style="thin">
        <color indexed="64"/>
      </right>
      <top/>
      <bottom style="thin">
        <color indexed="23"/>
      </bottom>
      <diagonal/>
    </border>
  </borders>
  <cellStyleXfs count="158">
    <xf numFmtId="0" fontId="0" fillId="0" borderId="0"/>
    <xf numFmtId="164" fontId="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3" fontId="14" fillId="0" borderId="0" applyFont="0" applyFill="0" applyBorder="0" applyAlignment="0" applyProtection="0"/>
  </cellStyleXfs>
  <cellXfs count="91">
    <xf numFmtId="0" fontId="0" fillId="0" borderId="0" xfId="0"/>
    <xf numFmtId="0" fontId="4" fillId="0" borderId="0" xfId="0" applyFont="1" applyFill="1"/>
    <xf numFmtId="0" fontId="3" fillId="0" borderId="0" xfId="0" applyFont="1"/>
    <xf numFmtId="0" fontId="3" fillId="0" borderId="0" xfId="0" applyFont="1" applyAlignment="1">
      <alignment horizontal="right"/>
    </xf>
    <xf numFmtId="0" fontId="5" fillId="0" borderId="0" xfId="0" applyFont="1" applyAlignment="1">
      <alignment horizontal="right"/>
    </xf>
    <xf numFmtId="0" fontId="6" fillId="0" borderId="0" xfId="0" applyFont="1" applyFill="1" applyBorder="1" applyAlignment="1">
      <alignment horizontal="left"/>
    </xf>
    <xf numFmtId="0" fontId="7" fillId="0" borderId="0" xfId="0" applyFont="1"/>
    <xf numFmtId="0" fontId="2" fillId="0" borderId="0" xfId="0" applyFont="1" applyFill="1"/>
    <xf numFmtId="0" fontId="7" fillId="0" borderId="0" xfId="0" applyFont="1" applyAlignment="1">
      <alignment horizontal="right"/>
    </xf>
    <xf numFmtId="0" fontId="2" fillId="0" borderId="0" xfId="0" applyFont="1" applyAlignment="1">
      <alignment horizontal="left" indent="1"/>
    </xf>
    <xf numFmtId="0" fontId="8" fillId="2" borderId="0" xfId="0" applyFont="1" applyFill="1" applyAlignment="1">
      <alignment vertical="center"/>
    </xf>
    <xf numFmtId="0" fontId="3" fillId="0" borderId="0" xfId="0" applyFont="1" applyBorder="1"/>
    <xf numFmtId="0" fontId="2" fillId="0" borderId="0" xfId="0" applyFont="1" applyAlignment="1"/>
    <xf numFmtId="0" fontId="7" fillId="0" borderId="0" xfId="0" applyFont="1" applyAlignment="1">
      <alignment horizontal="left" indent="1"/>
    </xf>
    <xf numFmtId="0" fontId="2" fillId="0" borderId="0" xfId="0" applyFont="1" applyFill="1" applyAlignment="1"/>
    <xf numFmtId="0" fontId="7" fillId="0" borderId="0" xfId="0" applyFont="1" applyAlignment="1">
      <alignment horizontal="left"/>
    </xf>
    <xf numFmtId="0" fontId="2" fillId="0" borderId="0" xfId="0" applyFont="1" applyFill="1" applyBorder="1" applyAlignment="1">
      <alignment horizontal="center"/>
    </xf>
    <xf numFmtId="0" fontId="2" fillId="0" borderId="0" xfId="0" applyFont="1" applyBorder="1" applyAlignment="1">
      <alignment horizontal="center"/>
    </xf>
    <xf numFmtId="0" fontId="10" fillId="0" borderId="2" xfId="0" applyFont="1" applyBorder="1" applyAlignment="1">
      <alignment vertical="center"/>
    </xf>
    <xf numFmtId="0" fontId="4" fillId="0" borderId="0" xfId="0" applyFont="1"/>
    <xf numFmtId="0" fontId="10" fillId="0" borderId="2" xfId="0" applyFont="1" applyBorder="1" applyAlignment="1">
      <alignment horizontal="center" vertical="center"/>
    </xf>
    <xf numFmtId="0" fontId="4" fillId="0" borderId="2" xfId="0" applyFont="1" applyBorder="1" applyAlignment="1">
      <alignment vertical="center"/>
    </xf>
    <xf numFmtId="0" fontId="10" fillId="0" borderId="2" xfId="0" applyFont="1" applyBorder="1" applyAlignment="1">
      <alignment horizontal="right" vertical="center"/>
    </xf>
    <xf numFmtId="14" fontId="7" fillId="4" borderId="1" xfId="0" applyNumberFormat="1" applyFont="1" applyFill="1" applyBorder="1" applyAlignment="1">
      <alignment horizontal="left" vertical="center" indent="1"/>
    </xf>
    <xf numFmtId="0" fontId="11" fillId="2" borderId="0" xfId="0" applyFont="1" applyFill="1" applyAlignment="1">
      <alignment vertical="center"/>
    </xf>
    <xf numFmtId="2" fontId="7" fillId="4" borderId="1" xfId="0" applyNumberFormat="1" applyFont="1" applyFill="1" applyBorder="1" applyAlignment="1">
      <alignment horizontal="center" vertical="center"/>
    </xf>
    <xf numFmtId="165" fontId="9" fillId="5" borderId="1" xfId="1" applyNumberFormat="1" applyFont="1" applyFill="1" applyBorder="1" applyAlignment="1">
      <alignment horizontal="center" vertical="center"/>
    </xf>
    <xf numFmtId="0" fontId="9" fillId="5" borderId="1" xfId="0" applyFont="1" applyFill="1" applyBorder="1" applyAlignment="1">
      <alignment horizontal="left" vertical="center" indent="1"/>
    </xf>
    <xf numFmtId="2" fontId="9" fillId="4" borderId="1" xfId="0" applyNumberFormat="1" applyFont="1" applyFill="1" applyBorder="1" applyAlignment="1">
      <alignment horizontal="center" vertical="center"/>
    </xf>
    <xf numFmtId="0" fontId="9" fillId="5" borderId="5" xfId="0" applyFont="1" applyFill="1" applyBorder="1" applyAlignment="1">
      <alignment horizontal="right" vertical="center"/>
    </xf>
    <xf numFmtId="0" fontId="9" fillId="5" borderId="0" xfId="0" applyFont="1" applyFill="1" applyBorder="1" applyAlignment="1">
      <alignment horizontal="left" vertical="center" indent="1"/>
    </xf>
    <xf numFmtId="167" fontId="7" fillId="4" borderId="1" xfId="0" applyNumberFormat="1" applyFont="1" applyFill="1" applyBorder="1" applyAlignment="1">
      <alignment horizontal="left" vertical="center" indent="1"/>
    </xf>
    <xf numFmtId="2" fontId="3" fillId="0" borderId="0" xfId="0" applyNumberFormat="1" applyFont="1"/>
    <xf numFmtId="165" fontId="7" fillId="3" borderId="1" xfId="1" applyNumberFormat="1" applyFont="1" applyFill="1" applyBorder="1" applyAlignment="1">
      <alignment horizontal="center" vertical="center"/>
    </xf>
    <xf numFmtId="0" fontId="9" fillId="5" borderId="5" xfId="0" applyFont="1" applyFill="1" applyBorder="1" applyAlignment="1">
      <alignment horizontal="center" vertical="center"/>
    </xf>
    <xf numFmtId="2" fontId="7" fillId="4" borderId="5" xfId="0" applyNumberFormat="1" applyFont="1" applyFill="1" applyBorder="1" applyAlignment="1">
      <alignment horizontal="center" vertical="center"/>
    </xf>
    <xf numFmtId="0" fontId="9" fillId="5" borderId="7" xfId="0" applyFont="1" applyFill="1" applyBorder="1" applyAlignment="1">
      <alignment horizontal="center" vertical="center"/>
    </xf>
    <xf numFmtId="2" fontId="7" fillId="6" borderId="7" xfId="0" applyNumberFormat="1" applyFont="1" applyFill="1" applyBorder="1" applyAlignment="1">
      <alignment vertical="center"/>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167" fontId="7" fillId="3" borderId="8" xfId="0" applyNumberFormat="1" applyFont="1" applyFill="1" applyBorder="1" applyAlignment="1">
      <alignment horizontal="center" vertical="center"/>
    </xf>
    <xf numFmtId="167" fontId="7" fillId="6" borderId="9" xfId="0" applyNumberFormat="1" applyFont="1" applyFill="1" applyBorder="1" applyAlignment="1">
      <alignment vertical="center"/>
    </xf>
    <xf numFmtId="167" fontId="7" fillId="4" borderId="5" xfId="0" applyNumberFormat="1" applyFont="1" applyFill="1" applyBorder="1" applyAlignment="1">
      <alignment horizontal="center" vertical="center"/>
    </xf>
    <xf numFmtId="167" fontId="7" fillId="4" borderId="11" xfId="0" applyNumberFormat="1" applyFont="1" applyFill="1" applyBorder="1" applyAlignment="1">
      <alignment horizontal="center" vertical="center"/>
    </xf>
    <xf numFmtId="167" fontId="7" fillId="3" borderId="1" xfId="0" applyNumberFormat="1" applyFont="1" applyFill="1" applyBorder="1" applyAlignment="1">
      <alignment horizontal="center" vertical="center"/>
    </xf>
    <xf numFmtId="167" fontId="7" fillId="6" borderId="7" xfId="0" applyNumberFormat="1" applyFont="1" applyFill="1" applyBorder="1" applyAlignment="1">
      <alignment vertical="center"/>
    </xf>
    <xf numFmtId="167" fontId="7" fillId="3" borderId="1" xfId="157" applyNumberFormat="1" applyFont="1" applyFill="1" applyBorder="1" applyAlignment="1">
      <alignment horizontal="center" vertical="center"/>
    </xf>
    <xf numFmtId="167" fontId="7" fillId="6" borderId="7" xfId="157" applyNumberFormat="1" applyFont="1" applyFill="1" applyBorder="1" applyAlignment="1">
      <alignment vertical="center"/>
    </xf>
    <xf numFmtId="167" fontId="7" fillId="4" borderId="5" xfId="157" applyNumberFormat="1" applyFont="1" applyFill="1" applyBorder="1" applyAlignment="1">
      <alignment horizontal="center" vertical="center"/>
    </xf>
    <xf numFmtId="167" fontId="7" fillId="4" borderId="11" xfId="157" applyNumberFormat="1" applyFont="1" applyFill="1" applyBorder="1" applyAlignment="1">
      <alignment horizontal="center" vertical="center"/>
    </xf>
    <xf numFmtId="0" fontId="9" fillId="5" borderId="12" xfId="0" applyFont="1" applyFill="1" applyBorder="1" applyAlignment="1">
      <alignment horizontal="center" vertical="center" wrapText="1"/>
    </xf>
    <xf numFmtId="167" fontId="7" fillId="4" borderId="13" xfId="0" applyNumberFormat="1" applyFont="1" applyFill="1" applyBorder="1" applyAlignment="1">
      <alignment horizontal="center" vertical="center"/>
    </xf>
    <xf numFmtId="165" fontId="9" fillId="4" borderId="1" xfId="1"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0" fontId="9" fillId="5" borderId="5" xfId="0" applyFont="1" applyFill="1" applyBorder="1" applyAlignment="1">
      <alignment horizontal="left" vertical="center" indent="1"/>
    </xf>
    <xf numFmtId="0" fontId="9" fillId="5" borderId="1" xfId="0" applyFont="1" applyFill="1" applyBorder="1" applyAlignment="1">
      <alignment horizontal="center" vertical="center" wrapText="1"/>
    </xf>
    <xf numFmtId="2" fontId="7" fillId="6" borderId="7" xfId="0" applyNumberFormat="1" applyFont="1" applyFill="1" applyBorder="1" applyAlignment="1">
      <alignment vertical="center" wrapText="1"/>
    </xf>
    <xf numFmtId="165" fontId="9" fillId="5" borderId="5" xfId="1" applyNumberFormat="1" applyFont="1" applyFill="1" applyBorder="1" applyAlignment="1">
      <alignment horizontal="center" vertical="center"/>
    </xf>
    <xf numFmtId="165" fontId="9" fillId="5" borderId="6" xfId="1" applyNumberFormat="1" applyFont="1" applyFill="1" applyBorder="1" applyAlignment="1">
      <alignment horizontal="center" vertical="center"/>
    </xf>
    <xf numFmtId="165" fontId="7" fillId="6" borderId="5" xfId="1" applyNumberFormat="1" applyFont="1" applyFill="1" applyBorder="1" applyAlignment="1">
      <alignment horizontal="center" vertical="center"/>
    </xf>
    <xf numFmtId="165" fontId="7" fillId="6" borderId="6" xfId="1" applyNumberFormat="1" applyFont="1" applyFill="1" applyBorder="1" applyAlignment="1">
      <alignment horizontal="center" vertical="center"/>
    </xf>
    <xf numFmtId="165" fontId="9" fillId="4" borderId="1" xfId="1" applyNumberFormat="1" applyFont="1" applyFill="1" applyBorder="1" applyAlignment="1">
      <alignment horizontal="center" vertical="center"/>
    </xf>
    <xf numFmtId="165" fontId="9" fillId="4" borderId="5" xfId="1" applyNumberFormat="1" applyFont="1" applyFill="1" applyBorder="1" applyAlignment="1">
      <alignment horizontal="center" vertical="center"/>
    </xf>
    <xf numFmtId="165" fontId="9" fillId="4" borderId="6" xfId="1" applyNumberFormat="1" applyFont="1" applyFill="1" applyBorder="1" applyAlignment="1">
      <alignment horizontal="center" vertical="center"/>
    </xf>
    <xf numFmtId="166" fontId="7" fillId="6" borderId="5" xfId="0" applyNumberFormat="1" applyFont="1" applyFill="1" applyBorder="1" applyAlignment="1">
      <alignment horizontal="center" vertical="center"/>
    </xf>
    <xf numFmtId="166" fontId="7" fillId="6" borderId="6" xfId="0" applyNumberFormat="1" applyFont="1" applyFill="1" applyBorder="1" applyAlignment="1">
      <alignment horizontal="center" vertical="center"/>
    </xf>
    <xf numFmtId="166" fontId="7" fillId="3" borderId="5" xfId="0" applyNumberFormat="1" applyFont="1" applyFill="1" applyBorder="1" applyAlignment="1">
      <alignment horizontal="center" vertical="center"/>
    </xf>
    <xf numFmtId="166" fontId="7" fillId="3" borderId="6" xfId="0" applyNumberFormat="1" applyFont="1" applyFill="1" applyBorder="1" applyAlignment="1">
      <alignment horizontal="center" vertical="center"/>
    </xf>
    <xf numFmtId="2" fontId="7" fillId="6" borderId="5" xfId="0" applyNumberFormat="1" applyFont="1" applyFill="1" applyBorder="1" applyAlignment="1">
      <alignment horizontal="center" vertical="center"/>
    </xf>
    <xf numFmtId="2" fontId="7" fillId="6" borderId="6" xfId="0" applyNumberFormat="1" applyFont="1" applyFill="1" applyBorder="1" applyAlignment="1">
      <alignment horizontal="center" vertical="center"/>
    </xf>
    <xf numFmtId="2" fontId="7" fillId="3" borderId="5" xfId="0" applyNumberFormat="1" applyFont="1" applyFill="1" applyBorder="1" applyAlignment="1">
      <alignment horizontal="center" vertical="center"/>
    </xf>
    <xf numFmtId="2" fontId="7" fillId="3" borderId="6" xfId="0" applyNumberFormat="1" applyFont="1" applyFill="1" applyBorder="1" applyAlignment="1">
      <alignment horizontal="center" vertical="center"/>
    </xf>
    <xf numFmtId="2" fontId="7" fillId="3" borderId="1" xfId="0" applyNumberFormat="1" applyFont="1" applyFill="1" applyBorder="1" applyAlignment="1">
      <alignment horizontal="center" vertical="center"/>
    </xf>
    <xf numFmtId="168" fontId="9" fillId="5" borderId="5" xfId="0" applyNumberFormat="1" applyFont="1" applyFill="1" applyBorder="1" applyAlignment="1">
      <alignment horizontal="left" vertical="center" indent="1"/>
    </xf>
    <xf numFmtId="168" fontId="9" fillId="5" borderId="3" xfId="0" applyNumberFormat="1" applyFont="1" applyFill="1" applyBorder="1" applyAlignment="1">
      <alignment horizontal="left" vertical="center" indent="1"/>
    </xf>
    <xf numFmtId="2" fontId="7" fillId="0" borderId="5" xfId="0" applyNumberFormat="1" applyFont="1" applyFill="1" applyBorder="1" applyAlignment="1">
      <alignment horizontal="center" vertical="center"/>
    </xf>
    <xf numFmtId="2" fontId="7" fillId="0" borderId="6" xfId="0" applyNumberFormat="1" applyFont="1" applyFill="1" applyBorder="1" applyAlignment="1">
      <alignment horizontal="center" vertical="center"/>
    </xf>
    <xf numFmtId="0" fontId="7" fillId="0" borderId="0" xfId="0" applyFont="1" applyFill="1" applyBorder="1" applyAlignment="1">
      <alignment horizontal="left"/>
    </xf>
    <xf numFmtId="0" fontId="7" fillId="0" borderId="0" xfId="0" applyFont="1" applyBorder="1" applyAlignment="1">
      <alignment horizontal="left"/>
    </xf>
    <xf numFmtId="0" fontId="7" fillId="0" borderId="3" xfId="0" applyFont="1" applyBorder="1" applyAlignment="1">
      <alignment horizontal="left"/>
    </xf>
    <xf numFmtId="0" fontId="9" fillId="5" borderId="5" xfId="0" applyFont="1" applyFill="1" applyBorder="1" applyAlignment="1">
      <alignment horizontal="left" vertical="center" indent="1"/>
    </xf>
    <xf numFmtId="0" fontId="9" fillId="5" borderId="3" xfId="0" applyFont="1" applyFill="1" applyBorder="1" applyAlignment="1">
      <alignment horizontal="left" vertical="center" indent="1"/>
    </xf>
    <xf numFmtId="0" fontId="9" fillId="5" borderId="6" xfId="0" applyFont="1" applyFill="1" applyBorder="1" applyAlignment="1">
      <alignment horizontal="left" vertical="center" indent="1"/>
    </xf>
    <xf numFmtId="0" fontId="7" fillId="0" borderId="4" xfId="0" applyFont="1" applyBorder="1" applyAlignment="1">
      <alignment horizontal="left"/>
    </xf>
    <xf numFmtId="0" fontId="9" fillId="5" borderId="1" xfId="0" applyFont="1" applyFill="1" applyBorder="1" applyAlignment="1">
      <alignment horizontal="center" vertical="center"/>
    </xf>
    <xf numFmtId="2" fontId="9" fillId="4" borderId="5" xfId="0" applyNumberFormat="1" applyFont="1" applyFill="1" applyBorder="1" applyAlignment="1">
      <alignment horizontal="center" vertical="center"/>
    </xf>
    <xf numFmtId="2" fontId="9" fillId="4" borderId="6" xfId="0" applyNumberFormat="1" applyFont="1" applyFill="1" applyBorder="1" applyAlignment="1">
      <alignment horizontal="center" vertical="center"/>
    </xf>
    <xf numFmtId="14" fontId="7" fillId="0" borderId="4" xfId="0" applyNumberFormat="1" applyFont="1" applyBorder="1" applyAlignment="1">
      <alignment horizontal="left"/>
    </xf>
    <xf numFmtId="14" fontId="7" fillId="7" borderId="3" xfId="0" applyNumberFormat="1" applyFont="1" applyFill="1" applyBorder="1" applyAlignment="1">
      <alignment horizontal="left" vertical="center"/>
    </xf>
    <xf numFmtId="0" fontId="12" fillId="0" borderId="3" xfId="14" applyBorder="1" applyAlignment="1">
      <alignment horizontal="left"/>
    </xf>
    <xf numFmtId="0" fontId="9" fillId="5" borderId="1" xfId="0" applyFont="1" applyFill="1" applyBorder="1" applyAlignment="1">
      <alignment horizontal="center" vertical="center" wrapText="1"/>
    </xf>
  </cellXfs>
  <cellStyles count="158">
    <cellStyle name="Comma" xfId="157" builtinId="3"/>
    <cellStyle name="Currency" xfId="1" builtinId="4"/>
    <cellStyle name="Followed Hyperlink" xfId="32" builtinId="9" hidden="1"/>
    <cellStyle name="Followed Hyperlink" xfId="45" builtinId="9" hidden="1"/>
    <cellStyle name="Followed Hyperlink" xfId="123" builtinId="9" hidden="1"/>
    <cellStyle name="Followed Hyperlink" xfId="62" builtinId="9" hidden="1"/>
    <cellStyle name="Followed Hyperlink" xfId="71" builtinId="9" hidden="1"/>
    <cellStyle name="Followed Hyperlink" xfId="56" builtinId="9" hidden="1"/>
    <cellStyle name="Followed Hyperlink" xfId="54" builtinId="9" hidden="1"/>
    <cellStyle name="Followed Hyperlink" xfId="129" builtinId="9" hidden="1"/>
    <cellStyle name="Followed Hyperlink" xfId="7" builtinId="9" hidden="1"/>
    <cellStyle name="Followed Hyperlink" xfId="118" builtinId="9" hidden="1"/>
    <cellStyle name="Followed Hyperlink" xfId="70" builtinId="9" hidden="1"/>
    <cellStyle name="Followed Hyperlink" xfId="64" builtinId="9" hidden="1"/>
    <cellStyle name="Followed Hyperlink" xfId="117" builtinId="9" hidden="1"/>
    <cellStyle name="Followed Hyperlink" xfId="93" builtinId="9" hidden="1"/>
    <cellStyle name="Followed Hyperlink" xfId="131" builtinId="9" hidden="1"/>
    <cellStyle name="Followed Hyperlink" xfId="92" builtinId="9" hidden="1"/>
    <cellStyle name="Followed Hyperlink" xfId="66" builtinId="9" hidden="1"/>
    <cellStyle name="Followed Hyperlink" xfId="75" builtinId="9" hidden="1"/>
    <cellStyle name="Followed Hyperlink" xfId="26" builtinId="9" hidden="1"/>
    <cellStyle name="Followed Hyperlink" xfId="51" builtinId="9" hidden="1"/>
    <cellStyle name="Followed Hyperlink" xfId="82" builtinId="9" hidden="1"/>
    <cellStyle name="Followed Hyperlink" xfId="36" builtinId="9" hidden="1"/>
    <cellStyle name="Followed Hyperlink" xfId="17" builtinId="9" hidden="1"/>
    <cellStyle name="Followed Hyperlink" xfId="81" builtinId="9" hidden="1"/>
    <cellStyle name="Followed Hyperlink" xfId="77" builtinId="9" hidden="1"/>
    <cellStyle name="Followed Hyperlink" xfId="141" builtinId="9" hidden="1"/>
    <cellStyle name="Followed Hyperlink" xfId="87" builtinId="9" hidden="1"/>
    <cellStyle name="Followed Hyperlink" xfId="100" builtinId="9" hidden="1"/>
    <cellStyle name="Followed Hyperlink" xfId="18" builtinId="9" hidden="1"/>
    <cellStyle name="Followed Hyperlink" xfId="154" builtinId="9" hidden="1"/>
    <cellStyle name="Followed Hyperlink" xfId="42" builtinId="9" hidden="1"/>
    <cellStyle name="Followed Hyperlink" xfId="57" builtinId="9" hidden="1"/>
    <cellStyle name="Followed Hyperlink" xfId="50" builtinId="9" hidden="1"/>
    <cellStyle name="Followed Hyperlink" xfId="88" builtinId="9" hidden="1"/>
    <cellStyle name="Followed Hyperlink" xfId="30" builtinId="9" hidden="1"/>
    <cellStyle name="Followed Hyperlink" xfId="114" builtinId="9" hidden="1"/>
    <cellStyle name="Followed Hyperlink" xfId="24" builtinId="9" hidden="1"/>
    <cellStyle name="Followed Hyperlink" xfId="43" builtinId="9" hidden="1"/>
    <cellStyle name="Followed Hyperlink" xfId="95" builtinId="9" hidden="1"/>
    <cellStyle name="Followed Hyperlink" xfId="148" builtinId="9" hidden="1"/>
    <cellStyle name="Followed Hyperlink" xfId="52" builtinId="9" hidden="1"/>
    <cellStyle name="Followed Hyperlink" xfId="147" builtinId="9" hidden="1"/>
    <cellStyle name="Followed Hyperlink" xfId="31" builtinId="9" hidden="1"/>
    <cellStyle name="Followed Hyperlink" xfId="136" builtinId="9" hidden="1"/>
    <cellStyle name="Followed Hyperlink" xfId="91" builtinId="9" hidden="1"/>
    <cellStyle name="Followed Hyperlink" xfId="132" builtinId="9" hidden="1"/>
    <cellStyle name="Followed Hyperlink" xfId="40" builtinId="9" hidden="1"/>
    <cellStyle name="Followed Hyperlink" xfId="25" builtinId="9" hidden="1"/>
    <cellStyle name="Followed Hyperlink" xfId="69" builtinId="9" hidden="1"/>
    <cellStyle name="Followed Hyperlink" xfId="46" builtinId="9" hidden="1"/>
    <cellStyle name="Followed Hyperlink" xfId="94" builtinId="9" hidden="1"/>
    <cellStyle name="Followed Hyperlink" xfId="53" builtinId="9" hidden="1"/>
    <cellStyle name="Followed Hyperlink" xfId="145" builtinId="9" hidden="1"/>
    <cellStyle name="Followed Hyperlink" xfId="149" builtinId="9" hidden="1"/>
    <cellStyle name="Followed Hyperlink" xfId="68" builtinId="9" hidden="1"/>
    <cellStyle name="Followed Hyperlink" xfId="152" builtinId="9" hidden="1"/>
    <cellStyle name="Followed Hyperlink" xfId="146" builtinId="9" hidden="1"/>
    <cellStyle name="Followed Hyperlink" xfId="55" builtinId="9" hidden="1"/>
    <cellStyle name="Followed Hyperlink" xfId="49" builtinId="9" hidden="1"/>
    <cellStyle name="Followed Hyperlink" xfId="103" builtinId="9" hidden="1"/>
    <cellStyle name="Followed Hyperlink" xfId="121" builtinId="9" hidden="1"/>
    <cellStyle name="Followed Hyperlink" xfId="28" builtinId="9" hidden="1"/>
    <cellStyle name="Followed Hyperlink" xfId="90" builtinId="9" hidden="1"/>
    <cellStyle name="Followed Hyperlink" xfId="105" builtinId="9" hidden="1"/>
    <cellStyle name="Followed Hyperlink" xfId="63" builtinId="9" hidden="1"/>
    <cellStyle name="Followed Hyperlink" xfId="156" builtinId="9" hidden="1"/>
    <cellStyle name="Followed Hyperlink" xfId="112" builtinId="9" hidden="1"/>
    <cellStyle name="Followed Hyperlink" xfId="139" builtinId="9" hidden="1"/>
    <cellStyle name="Followed Hyperlink" xfId="41" builtinId="9" hidden="1"/>
    <cellStyle name="Followed Hyperlink" xfId="76" builtinId="9" hidden="1"/>
    <cellStyle name="Followed Hyperlink" xfId="85" builtinId="9" hidden="1"/>
    <cellStyle name="Followed Hyperlink" xfId="126" builtinId="9" hidden="1"/>
    <cellStyle name="Followed Hyperlink" xfId="37" builtinId="9" hidden="1"/>
    <cellStyle name="Followed Hyperlink" xfId="125" builtinId="9" hidden="1"/>
    <cellStyle name="Followed Hyperlink" xfId="78" builtinId="9" hidden="1"/>
    <cellStyle name="Followed Hyperlink" xfId="96" builtinId="9" hidden="1"/>
    <cellStyle name="Followed Hyperlink" xfId="73" builtinId="9" hidden="1"/>
    <cellStyle name="Followed Hyperlink" xfId="58" builtinId="9" hidden="1"/>
    <cellStyle name="Followed Hyperlink" xfId="142" builtinId="9" hidden="1"/>
    <cellStyle name="Followed Hyperlink" xfId="127" builtinId="9" hidden="1"/>
    <cellStyle name="Followed Hyperlink" xfId="48" builtinId="9" hidden="1"/>
    <cellStyle name="Followed Hyperlink" xfId="135" builtinId="9" hidden="1"/>
    <cellStyle name="Followed Hyperlink" xfId="5" builtinId="9" hidden="1"/>
    <cellStyle name="Followed Hyperlink" xfId="39" builtinId="9" hidden="1"/>
    <cellStyle name="Followed Hyperlink" xfId="144" builtinId="9" hidden="1"/>
    <cellStyle name="Followed Hyperlink" xfId="115" builtinId="9" hidden="1"/>
    <cellStyle name="Followed Hyperlink" xfId="67" builtinId="9" hidden="1"/>
    <cellStyle name="Followed Hyperlink" xfId="89" builtinId="9" hidden="1"/>
    <cellStyle name="Followed Hyperlink" xfId="111" builtinId="9" hidden="1"/>
    <cellStyle name="Followed Hyperlink" xfId="60" builtinId="9" hidden="1"/>
    <cellStyle name="Followed Hyperlink" xfId="155" builtinId="9" hidden="1"/>
    <cellStyle name="Followed Hyperlink" xfId="9" builtinId="9" hidden="1"/>
    <cellStyle name="Followed Hyperlink" xfId="59" builtinId="9" hidden="1"/>
    <cellStyle name="Followed Hyperlink" xfId="108" builtinId="9" hidden="1"/>
    <cellStyle name="Followed Hyperlink" xfId="27" builtinId="9" hidden="1"/>
    <cellStyle name="Followed Hyperlink" xfId="138" builtinId="9" hidden="1"/>
    <cellStyle name="Followed Hyperlink" xfId="102" builtinId="9" hidden="1"/>
    <cellStyle name="Followed Hyperlink" xfId="124" builtinId="9" hidden="1"/>
    <cellStyle name="Followed Hyperlink" xfId="44" builtinId="9" hidden="1"/>
    <cellStyle name="Followed Hyperlink" xfId="113" builtinId="9" hidden="1"/>
    <cellStyle name="Followed Hyperlink" xfId="33" builtinId="9" hidden="1"/>
    <cellStyle name="Followed Hyperlink" xfId="84" builtinId="9" hidden="1"/>
    <cellStyle name="Followed Hyperlink" xfId="120" builtinId="9" hidden="1"/>
    <cellStyle name="Followed Hyperlink" xfId="61" builtinId="9" hidden="1"/>
    <cellStyle name="Followed Hyperlink" xfId="22" builtinId="9" hidden="1"/>
    <cellStyle name="Followed Hyperlink" xfId="72" builtinId="9" hidden="1"/>
    <cellStyle name="Followed Hyperlink" xfId="35" builtinId="9" hidden="1"/>
    <cellStyle name="Followed Hyperlink" xfId="110" builtinId="9" hidden="1"/>
    <cellStyle name="Followed Hyperlink" xfId="140" builtinId="9" hidden="1"/>
    <cellStyle name="Followed Hyperlink" xfId="99" builtinId="9" hidden="1"/>
    <cellStyle name="Followed Hyperlink" xfId="143" builtinId="9" hidden="1"/>
    <cellStyle name="Followed Hyperlink" xfId="13" builtinId="9" hidden="1"/>
    <cellStyle name="Followed Hyperlink" xfId="97" builtinId="9" hidden="1"/>
    <cellStyle name="Followed Hyperlink" xfId="128" builtinId="9" hidden="1"/>
    <cellStyle name="Followed Hyperlink" xfId="133" builtinId="9" hidden="1"/>
    <cellStyle name="Followed Hyperlink" xfId="11" builtinId="9" hidden="1"/>
    <cellStyle name="Followed Hyperlink" xfId="20" builtinId="9" hidden="1"/>
    <cellStyle name="Followed Hyperlink" xfId="86" builtinId="9" hidden="1"/>
    <cellStyle name="Followed Hyperlink" xfId="98" builtinId="9" hidden="1"/>
    <cellStyle name="Followed Hyperlink" xfId="34" builtinId="9" hidden="1"/>
    <cellStyle name="Followed Hyperlink" xfId="21" builtinId="9" hidden="1"/>
    <cellStyle name="Followed Hyperlink" xfId="107" builtinId="9" hidden="1"/>
    <cellStyle name="Followed Hyperlink" xfId="119" builtinId="9" hidden="1"/>
    <cellStyle name="Followed Hyperlink" xfId="29" builtinId="9" hidden="1"/>
    <cellStyle name="Followed Hyperlink" xfId="137" builtinId="9" hidden="1"/>
    <cellStyle name="Followed Hyperlink" xfId="104" builtinId="9" hidden="1"/>
    <cellStyle name="Followed Hyperlink" xfId="106" builtinId="9" hidden="1"/>
    <cellStyle name="Followed Hyperlink" xfId="74" builtinId="9" hidden="1"/>
    <cellStyle name="Followed Hyperlink" xfId="38" builtinId="9" hidden="1"/>
    <cellStyle name="Followed Hyperlink" xfId="151" builtinId="9" hidden="1"/>
    <cellStyle name="Followed Hyperlink" xfId="65" builtinId="9" hidden="1"/>
    <cellStyle name="Followed Hyperlink" xfId="116" builtinId="9" hidden="1"/>
    <cellStyle name="Followed Hyperlink" xfId="3" builtinId="9" hidden="1"/>
    <cellStyle name="Followed Hyperlink" xfId="101" builtinId="9" hidden="1"/>
    <cellStyle name="Followed Hyperlink" xfId="150" builtinId="9" hidden="1"/>
    <cellStyle name="Followed Hyperlink" xfId="130" builtinId="9" hidden="1"/>
    <cellStyle name="Followed Hyperlink" xfId="79" builtinId="9" hidden="1"/>
    <cellStyle name="Followed Hyperlink" xfId="23" builtinId="9" hidden="1"/>
    <cellStyle name="Followed Hyperlink" xfId="109" builtinId="9" hidden="1"/>
    <cellStyle name="Followed Hyperlink" xfId="16" builtinId="9" hidden="1"/>
    <cellStyle name="Followed Hyperlink" xfId="80" builtinId="9" hidden="1"/>
    <cellStyle name="Followed Hyperlink" xfId="153" builtinId="9" hidden="1"/>
    <cellStyle name="Followed Hyperlink" xfId="47" builtinId="9" hidden="1"/>
    <cellStyle name="Followed Hyperlink" xfId="15" builtinId="9" hidden="1"/>
    <cellStyle name="Followed Hyperlink" xfId="83" builtinId="9" hidden="1"/>
    <cellStyle name="Followed Hyperlink" xfId="19" builtinId="9" hidden="1"/>
    <cellStyle name="Followed Hyperlink" xfId="122" builtinId="9" hidden="1"/>
    <cellStyle name="Followed Hyperlink" xfId="134" builtinId="9" hidden="1"/>
    <cellStyle name="Hyperlink" xfId="6" builtinId="8" hidden="1"/>
    <cellStyle name="Hyperlink" xfId="8" builtinId="8" hidden="1"/>
    <cellStyle name="Hyperlink" xfId="12" builtinId="8" hidden="1"/>
    <cellStyle name="Hyperlink" xfId="10" builtinId="8" hidden="1"/>
    <cellStyle name="Hyperlink" xfId="4" builtinId="8" hidden="1"/>
    <cellStyle name="Hyperlink" xfId="2" builtinId="8" hidden="1"/>
    <cellStyle name="Hyperlink" xfId="14"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1</xdr:row>
      <xdr:rowOff>228600</xdr:rowOff>
    </xdr:from>
    <xdr:to>
      <xdr:col>4</xdr:col>
      <xdr:colOff>55884</xdr:colOff>
      <xdr:row>4</xdr:row>
      <xdr:rowOff>83060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393700"/>
          <a:ext cx="2383159" cy="730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ll.towsley@crestviewd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B2:X63"/>
  <sheetViews>
    <sheetView showGridLines="0" showZeros="0" tabSelected="1" topLeftCell="B1" workbookViewId="0">
      <selection activeCell="M47" sqref="M47"/>
    </sheetView>
  </sheetViews>
  <sheetFormatPr defaultColWidth="8.85546875" defaultRowHeight="13.5" x14ac:dyDescent="0.25"/>
  <cols>
    <col min="1" max="1" width="2.7109375" style="2" customWidth="1"/>
    <col min="2" max="2" width="11.28515625" style="2" customWidth="1"/>
    <col min="3" max="3" width="5.28515625" style="2" customWidth="1"/>
    <col min="4" max="4" width="13.85546875" style="2" customWidth="1"/>
    <col min="5" max="5" width="10.28515625" style="2" customWidth="1"/>
    <col min="6" max="6" width="9.28515625" style="2" customWidth="1"/>
    <col min="7" max="7" width="1.7109375" style="2" customWidth="1"/>
    <col min="8" max="8" width="9.28515625" style="2" customWidth="1"/>
    <col min="9" max="9" width="1.7109375" style="2" customWidth="1"/>
    <col min="10" max="10" width="6.7109375" style="2" customWidth="1"/>
    <col min="11" max="11" width="4.28515625" style="2" customWidth="1"/>
    <col min="12" max="12" width="23.7109375" style="2" customWidth="1"/>
    <col min="13" max="13" width="31" style="2" bestFit="1" customWidth="1"/>
    <col min="14" max="19" width="12.7109375" style="2" customWidth="1"/>
    <col min="20" max="20" width="8.85546875" style="2" customWidth="1"/>
    <col min="21" max="22" width="8.85546875" style="2"/>
    <col min="23" max="23" width="10.42578125" style="2" bestFit="1" customWidth="1"/>
    <col min="24" max="24" width="12.28515625" style="2" bestFit="1" customWidth="1"/>
    <col min="25" max="16384" width="8.85546875" style="2"/>
  </cols>
  <sheetData>
    <row r="2" spans="2:23" ht="28.5" x14ac:dyDescent="0.4">
      <c r="B2" s="1"/>
      <c r="C2" s="1"/>
      <c r="I2" s="3"/>
      <c r="J2" s="3"/>
      <c r="L2" s="4" t="s">
        <v>0</v>
      </c>
    </row>
    <row r="3" spans="2:23" x14ac:dyDescent="0.25">
      <c r="B3" s="1"/>
      <c r="C3" s="1"/>
      <c r="I3" s="3"/>
      <c r="J3" s="3"/>
    </row>
    <row r="4" spans="2:23" ht="28.5" x14ac:dyDescent="0.25">
      <c r="B4" s="24"/>
      <c r="C4" s="10"/>
      <c r="I4" s="3"/>
      <c r="J4" s="3"/>
    </row>
    <row r="5" spans="2:23" s="6" customFormat="1" ht="14.25" x14ac:dyDescent="0.3">
      <c r="B5" s="7"/>
      <c r="C5" s="7"/>
      <c r="I5" s="8"/>
      <c r="J5" s="8"/>
    </row>
    <row r="6" spans="2:23" s="6" customFormat="1" ht="17.100000000000001" customHeight="1" x14ac:dyDescent="0.3">
      <c r="B6" s="14" t="s">
        <v>1</v>
      </c>
      <c r="C6" s="14"/>
      <c r="D6" s="77"/>
      <c r="E6" s="77"/>
      <c r="F6" s="16"/>
      <c r="G6" s="12" t="s">
        <v>2</v>
      </c>
      <c r="I6" s="12"/>
      <c r="J6" s="12"/>
      <c r="K6" s="87">
        <v>42401</v>
      </c>
      <c r="L6" s="87"/>
    </row>
    <row r="7" spans="2:23" s="6" customFormat="1" ht="17.100000000000001" customHeight="1" x14ac:dyDescent="0.3">
      <c r="B7" s="14" t="s">
        <v>3</v>
      </c>
      <c r="C7" s="14"/>
      <c r="D7" s="77"/>
      <c r="E7" s="77"/>
      <c r="F7" s="16"/>
      <c r="G7" s="12" t="s">
        <v>4</v>
      </c>
      <c r="I7" s="12"/>
      <c r="J7" s="12"/>
      <c r="K7" s="88">
        <v>42429</v>
      </c>
      <c r="L7" s="88"/>
    </row>
    <row r="8" spans="2:23" s="6" customFormat="1" ht="17.100000000000001" customHeight="1" x14ac:dyDescent="0.3">
      <c r="B8" s="14" t="s">
        <v>5</v>
      </c>
      <c r="C8" s="14"/>
      <c r="D8" s="77"/>
      <c r="E8" s="77"/>
      <c r="F8" s="16"/>
      <c r="G8" s="9"/>
      <c r="I8" s="13"/>
      <c r="J8" s="13"/>
      <c r="K8" s="15"/>
      <c r="L8" s="15"/>
    </row>
    <row r="9" spans="2:23" s="6" customFormat="1" ht="17.100000000000001" customHeight="1" x14ac:dyDescent="0.3">
      <c r="B9" s="9"/>
      <c r="C9" s="13"/>
      <c r="D9" s="13"/>
      <c r="E9" s="15"/>
      <c r="G9" s="9"/>
      <c r="I9" s="13"/>
      <c r="J9" s="13"/>
      <c r="K9" s="15"/>
      <c r="L9" s="15"/>
    </row>
    <row r="10" spans="2:23" s="6" customFormat="1" ht="17.100000000000001" customHeight="1" x14ac:dyDescent="0.3">
      <c r="B10" s="12" t="s">
        <v>6</v>
      </c>
      <c r="C10" s="12"/>
      <c r="D10" s="78" t="s">
        <v>7</v>
      </c>
      <c r="E10" s="78"/>
      <c r="F10" s="17"/>
      <c r="G10" s="12" t="s">
        <v>8</v>
      </c>
      <c r="I10" s="12"/>
      <c r="J10" s="12"/>
      <c r="K10" s="83" t="s">
        <v>9</v>
      </c>
      <c r="L10" s="83"/>
    </row>
    <row r="11" spans="2:23" s="6" customFormat="1" ht="17.100000000000001" customHeight="1" x14ac:dyDescent="0.3">
      <c r="B11" s="12" t="s">
        <v>10</v>
      </c>
      <c r="C11" s="12"/>
      <c r="D11" s="79" t="s">
        <v>11</v>
      </c>
      <c r="E11" s="79"/>
      <c r="F11" s="17"/>
      <c r="G11" s="12" t="s">
        <v>12</v>
      </c>
      <c r="I11" s="12"/>
      <c r="J11" s="12"/>
      <c r="K11" s="89" t="s">
        <v>13</v>
      </c>
      <c r="L11" s="79"/>
    </row>
    <row r="12" spans="2:23" ht="18.75" customHeight="1" x14ac:dyDescent="0.25">
      <c r="D12" s="11"/>
    </row>
    <row r="13" spans="2:23" ht="30" customHeight="1" x14ac:dyDescent="0.25">
      <c r="B13" s="80" t="s">
        <v>14</v>
      </c>
      <c r="C13" s="81"/>
      <c r="D13" s="82"/>
      <c r="E13" s="55" t="s">
        <v>15</v>
      </c>
      <c r="F13" s="90" t="s">
        <v>16</v>
      </c>
      <c r="G13" s="90"/>
      <c r="H13" s="84" t="s">
        <v>17</v>
      </c>
      <c r="I13" s="84"/>
      <c r="J13" s="84" t="s">
        <v>18</v>
      </c>
      <c r="K13" s="84"/>
      <c r="L13" s="34" t="s">
        <v>19</v>
      </c>
      <c r="M13" s="36" t="s">
        <v>20</v>
      </c>
      <c r="N13" s="38" t="s">
        <v>21</v>
      </c>
      <c r="O13" s="38" t="s">
        <v>22</v>
      </c>
      <c r="P13" s="38" t="s">
        <v>23</v>
      </c>
      <c r="Q13" s="39" t="s">
        <v>24</v>
      </c>
      <c r="R13" s="39" t="s">
        <v>25</v>
      </c>
      <c r="S13" s="50" t="s">
        <v>26</v>
      </c>
      <c r="T13"/>
    </row>
    <row r="14" spans="2:23" ht="21.95" customHeight="1" x14ac:dyDescent="0.25">
      <c r="B14" s="73">
        <f>D14</f>
        <v>42401</v>
      </c>
      <c r="C14" s="74"/>
      <c r="D14" s="23">
        <f>IF($K$6="","",IF(WEEKDAY($K$6)&lt;&gt;2,K6-(WEEKDAY(K6)-2),K6))</f>
        <v>42401</v>
      </c>
      <c r="E14" s="53">
        <f t="shared" ref="E14:E15" si="0">+(H14-F14)*24</f>
        <v>0</v>
      </c>
      <c r="F14" s="64"/>
      <c r="G14" s="65"/>
      <c r="H14" s="66"/>
      <c r="I14" s="67"/>
      <c r="J14" s="68"/>
      <c r="K14" s="69"/>
      <c r="L14" s="35">
        <f t="shared" ref="L14" si="1">IF(SUM(E14-J14)&gt;24,"You've entered more than 24 hours.",SUM(E14-J14))</f>
        <v>0</v>
      </c>
      <c r="M14" s="37"/>
      <c r="N14" s="40"/>
      <c r="O14" s="41"/>
      <c r="P14" s="40"/>
      <c r="Q14" s="42">
        <f>+O14-N14-P14</f>
        <v>0</v>
      </c>
      <c r="R14" s="43">
        <f>Q14*5/8</f>
        <v>0</v>
      </c>
      <c r="S14" s="51">
        <f t="shared" ref="S14:S16" si="2">+R14*0.625</f>
        <v>0</v>
      </c>
      <c r="T14"/>
      <c r="U14"/>
      <c r="W14" s="2">
        <f t="shared" ref="W14:W15" si="3">IF(ISERR(MONTH(D14)),0,IF(MONTH(D14)&lt;&gt;MONTH(K$7),0,IF(AND(WEEKDAY(D14)&lt;&gt;1,WEEKDAY(D14)&lt;&gt;7),8,0)))</f>
        <v>8</v>
      </c>
    </row>
    <row r="15" spans="2:23" ht="21.95" customHeight="1" x14ac:dyDescent="0.25">
      <c r="B15" s="73">
        <f t="shared" ref="B15:B20" si="4">D15</f>
        <v>42402</v>
      </c>
      <c r="C15" s="74"/>
      <c r="D15" s="23">
        <f t="shared" ref="D15:D28" si="5">IF($K$6="","",IF(D14="","",IF(D14+1&gt;$K$7,"",D14+1)))</f>
        <v>42402</v>
      </c>
      <c r="E15" s="53">
        <f t="shared" si="0"/>
        <v>0</v>
      </c>
      <c r="F15" s="64"/>
      <c r="G15" s="65"/>
      <c r="H15" s="66"/>
      <c r="I15" s="67"/>
      <c r="J15" s="68"/>
      <c r="K15" s="69"/>
      <c r="L15" s="25">
        <f t="shared" ref="L15" si="6">IF(SUM(E15-J15)&gt;24,"You've entered more than 24 hours.",SUM(E15-J15))</f>
        <v>0</v>
      </c>
      <c r="M15" s="37"/>
      <c r="N15" s="44"/>
      <c r="O15" s="45"/>
      <c r="P15" s="44"/>
      <c r="Q15" s="42">
        <f t="shared" ref="Q15:Q52" si="7">+O15-N15-P15</f>
        <v>0</v>
      </c>
      <c r="R15" s="43">
        <f t="shared" ref="R15:R52" si="8">Q15*5/8</f>
        <v>0</v>
      </c>
      <c r="S15" s="43">
        <f t="shared" si="2"/>
        <v>0</v>
      </c>
      <c r="T15"/>
      <c r="U15"/>
      <c r="W15" s="2">
        <f t="shared" si="3"/>
        <v>8</v>
      </c>
    </row>
    <row r="16" spans="2:23" ht="21.95" customHeight="1" x14ac:dyDescent="0.25">
      <c r="B16" s="73">
        <f t="shared" si="4"/>
        <v>42403</v>
      </c>
      <c r="C16" s="74"/>
      <c r="D16" s="23">
        <f t="shared" si="5"/>
        <v>42403</v>
      </c>
      <c r="E16" s="53">
        <f t="shared" ref="E16" si="9">+(H16-F16)*24</f>
        <v>0</v>
      </c>
      <c r="F16" s="64"/>
      <c r="G16" s="65"/>
      <c r="H16" s="66"/>
      <c r="I16" s="67"/>
      <c r="J16" s="68"/>
      <c r="K16" s="69"/>
      <c r="L16" s="25">
        <f t="shared" ref="L16:L19" si="10">IF(SUM(E16-J16)&gt;24,"You've entered more than 24 hours.",SUM(E16-J16))</f>
        <v>0</v>
      </c>
      <c r="M16" s="37"/>
      <c r="N16" s="44"/>
      <c r="O16" s="45"/>
      <c r="P16" s="44"/>
      <c r="Q16" s="42">
        <f t="shared" si="7"/>
        <v>0</v>
      </c>
      <c r="R16" s="43">
        <f t="shared" si="8"/>
        <v>0</v>
      </c>
      <c r="S16" s="43">
        <f t="shared" si="2"/>
        <v>0</v>
      </c>
      <c r="T16"/>
      <c r="U16"/>
      <c r="W16" s="2">
        <f>IF(ISERR(MONTH(D16)),0,IF(MONTH(D16)&lt;&gt;MONTH(K$7),0,IF(AND(WEEKDAY(D16)&lt;&gt;1,WEEKDAY(D16)&lt;&gt;7),8,0)))</f>
        <v>8</v>
      </c>
    </row>
    <row r="17" spans="2:24" ht="21.95" customHeight="1" x14ac:dyDescent="0.25">
      <c r="B17" s="73">
        <f t="shared" si="4"/>
        <v>42404</v>
      </c>
      <c r="C17" s="74"/>
      <c r="D17" s="23">
        <f t="shared" si="5"/>
        <v>42404</v>
      </c>
      <c r="E17" s="53">
        <f t="shared" ref="E17:E35" si="11">+(H17-F17)*24</f>
        <v>0</v>
      </c>
      <c r="F17" s="64"/>
      <c r="G17" s="65"/>
      <c r="H17" s="66"/>
      <c r="I17" s="67"/>
      <c r="J17" s="68"/>
      <c r="K17" s="69"/>
      <c r="L17" s="25">
        <f t="shared" si="10"/>
        <v>0</v>
      </c>
      <c r="M17" s="37"/>
      <c r="N17" s="44"/>
      <c r="O17" s="45"/>
      <c r="P17" s="44"/>
      <c r="Q17" s="42">
        <f t="shared" si="7"/>
        <v>0</v>
      </c>
      <c r="R17" s="43">
        <f t="shared" si="8"/>
        <v>0</v>
      </c>
      <c r="S17" s="43">
        <f>+R17*0.625</f>
        <v>0</v>
      </c>
      <c r="T17"/>
      <c r="U17"/>
      <c r="W17" s="2">
        <f t="shared" ref="W17:W20" si="12">IF(ISERR(MONTH(D17)),0,IF(MONTH(D17)&lt;&gt;MONTH(K$7),0,IF(AND(WEEKDAY(D17)&lt;&gt;1,WEEKDAY(D17)&lt;&gt;7),8,0)))</f>
        <v>8</v>
      </c>
    </row>
    <row r="18" spans="2:24" ht="21.95" customHeight="1" x14ac:dyDescent="0.25">
      <c r="B18" s="73">
        <f t="shared" si="4"/>
        <v>42405</v>
      </c>
      <c r="C18" s="74"/>
      <c r="D18" s="23">
        <f t="shared" si="5"/>
        <v>42405</v>
      </c>
      <c r="E18" s="53">
        <f t="shared" si="11"/>
        <v>0</v>
      </c>
      <c r="F18" s="64"/>
      <c r="G18" s="65"/>
      <c r="H18" s="66"/>
      <c r="I18" s="67"/>
      <c r="J18" s="68"/>
      <c r="K18" s="69"/>
      <c r="L18" s="25">
        <f t="shared" si="10"/>
        <v>0</v>
      </c>
      <c r="M18" s="37"/>
      <c r="N18" s="44"/>
      <c r="O18" s="45"/>
      <c r="P18" s="44"/>
      <c r="Q18" s="42">
        <f t="shared" si="7"/>
        <v>0</v>
      </c>
      <c r="R18" s="43">
        <f t="shared" si="8"/>
        <v>0</v>
      </c>
      <c r="S18" s="43">
        <f t="shared" ref="S18:S52" si="13">+R18*0.625</f>
        <v>0</v>
      </c>
      <c r="T18"/>
      <c r="U18"/>
      <c r="W18" s="2">
        <f t="shared" si="12"/>
        <v>8</v>
      </c>
    </row>
    <row r="19" spans="2:24" ht="21.95" customHeight="1" x14ac:dyDescent="0.25">
      <c r="B19" s="73">
        <f t="shared" si="4"/>
        <v>42406</v>
      </c>
      <c r="C19" s="74"/>
      <c r="D19" s="23">
        <f t="shared" si="5"/>
        <v>42406</v>
      </c>
      <c r="E19" s="53">
        <f t="shared" si="11"/>
        <v>0</v>
      </c>
      <c r="F19" s="64"/>
      <c r="G19" s="65"/>
      <c r="H19" s="66"/>
      <c r="I19" s="67"/>
      <c r="J19" s="68"/>
      <c r="K19" s="69"/>
      <c r="L19" s="25">
        <f t="shared" si="10"/>
        <v>0</v>
      </c>
      <c r="M19" s="37"/>
      <c r="N19" s="44"/>
      <c r="O19" s="45"/>
      <c r="P19" s="44"/>
      <c r="Q19" s="42">
        <f t="shared" si="7"/>
        <v>0</v>
      </c>
      <c r="R19" s="43">
        <f t="shared" si="8"/>
        <v>0</v>
      </c>
      <c r="S19" s="43">
        <f t="shared" si="13"/>
        <v>0</v>
      </c>
      <c r="T19"/>
      <c r="U19"/>
      <c r="W19" s="2">
        <f t="shared" si="12"/>
        <v>0</v>
      </c>
    </row>
    <row r="20" spans="2:24" ht="21.95" customHeight="1" x14ac:dyDescent="0.25">
      <c r="B20" s="73">
        <f t="shared" si="4"/>
        <v>42407</v>
      </c>
      <c r="C20" s="74"/>
      <c r="D20" s="23">
        <f t="shared" si="5"/>
        <v>42407</v>
      </c>
      <c r="E20" s="53">
        <f t="shared" ref="E20" si="14">+(H20-F20)*24</f>
        <v>0</v>
      </c>
      <c r="F20" s="64"/>
      <c r="G20" s="65"/>
      <c r="H20" s="66"/>
      <c r="I20" s="67"/>
      <c r="J20" s="68"/>
      <c r="K20" s="69"/>
      <c r="L20" s="25">
        <f t="shared" ref="L20" si="15">IF(SUM(E20-J20)&gt;24,"You've entered more than 24 hours.",SUM(E20-J20))</f>
        <v>0</v>
      </c>
      <c r="M20" s="37"/>
      <c r="N20" s="44"/>
      <c r="O20" s="45"/>
      <c r="P20" s="44"/>
      <c r="Q20" s="42">
        <f t="shared" si="7"/>
        <v>0</v>
      </c>
      <c r="R20" s="43">
        <f t="shared" si="8"/>
        <v>0</v>
      </c>
      <c r="S20" s="43">
        <f t="shared" si="13"/>
        <v>0</v>
      </c>
      <c r="W20" s="2">
        <f t="shared" si="12"/>
        <v>0</v>
      </c>
    </row>
    <row r="21" spans="2:24" ht="21.95" customHeight="1" x14ac:dyDescent="0.25">
      <c r="B21" s="29"/>
      <c r="C21" s="29" t="s">
        <v>27</v>
      </c>
      <c r="D21" s="23"/>
      <c r="E21" s="53">
        <f>SUBTOTAL(9,E14:E20)</f>
        <v>0</v>
      </c>
      <c r="F21" s="68"/>
      <c r="G21" s="69"/>
      <c r="H21" s="72"/>
      <c r="I21" s="72"/>
      <c r="J21" s="68">
        <f>SUBTOTAL(9,J14:J20)</f>
        <v>0</v>
      </c>
      <c r="K21" s="69"/>
      <c r="L21" s="25">
        <f>SUBTOTAL(9,L14:L20)</f>
        <v>0</v>
      </c>
      <c r="M21" s="37"/>
      <c r="N21" s="44"/>
      <c r="O21" s="45"/>
      <c r="P21" s="44"/>
      <c r="Q21" s="42">
        <f t="shared" si="7"/>
        <v>0</v>
      </c>
      <c r="R21" s="43">
        <f t="shared" si="8"/>
        <v>0</v>
      </c>
      <c r="S21" s="43">
        <f t="shared" si="13"/>
        <v>0</v>
      </c>
      <c r="T21" s="32">
        <f>SUBTOTAL(9,L14:L20)</f>
        <v>0</v>
      </c>
      <c r="U21" s="32"/>
      <c r="V21" s="32">
        <f>SUBTOTAL(9,L14:L20)</f>
        <v>0</v>
      </c>
      <c r="W21" s="2">
        <f>SUBTOTAL(9,W14:W20)</f>
        <v>40</v>
      </c>
      <c r="X21" s="32">
        <f>SUBTOTAL(9,W14:W20)</f>
        <v>40</v>
      </c>
    </row>
    <row r="22" spans="2:24" ht="21.95" customHeight="1" x14ac:dyDescent="0.25">
      <c r="B22" s="73">
        <f>D22</f>
        <v>42408</v>
      </c>
      <c r="C22" s="74"/>
      <c r="D22" s="23">
        <f>IF($K$6="","",IF(D20="","",IF(D20+1&gt;$K$7,"",D20+1)))</f>
        <v>42408</v>
      </c>
      <c r="E22" s="53">
        <f t="shared" ref="E22:E23" si="16">+(H22-F22)*24</f>
        <v>0</v>
      </c>
      <c r="F22" s="64"/>
      <c r="G22" s="65"/>
      <c r="H22" s="66"/>
      <c r="I22" s="67"/>
      <c r="J22" s="68"/>
      <c r="K22" s="69"/>
      <c r="L22" s="25">
        <f t="shared" ref="L22:L23" si="17">IF(SUM(E22-J22)&gt;24,"You've entered more than 24 hours.",SUM(E22-J22))</f>
        <v>0</v>
      </c>
      <c r="M22" s="37"/>
      <c r="N22" s="44"/>
      <c r="O22" s="45"/>
      <c r="P22" s="44"/>
      <c r="Q22" s="42">
        <f t="shared" si="7"/>
        <v>0</v>
      </c>
      <c r="R22" s="43">
        <f t="shared" si="8"/>
        <v>0</v>
      </c>
      <c r="S22" s="43">
        <f t="shared" si="13"/>
        <v>0</v>
      </c>
      <c r="W22" s="2">
        <f t="shared" ref="W22:W27" si="18">IF(ISERR(MONTH(D22)),0,IF(MONTH(D22)&lt;&gt;MONTH(K$7),0,IF(AND(WEEKDAY(D22)&lt;&gt;1,WEEKDAY(D22)&lt;&gt;7),8,0)))</f>
        <v>8</v>
      </c>
    </row>
    <row r="23" spans="2:24" ht="21.95" customHeight="1" x14ac:dyDescent="0.25">
      <c r="B23" s="73">
        <f t="shared" ref="B23:B28" si="19">D23</f>
        <v>42409</v>
      </c>
      <c r="C23" s="74"/>
      <c r="D23" s="23">
        <f t="shared" si="5"/>
        <v>42409</v>
      </c>
      <c r="E23" s="53">
        <f t="shared" si="16"/>
        <v>0</v>
      </c>
      <c r="F23" s="64"/>
      <c r="G23" s="65"/>
      <c r="H23" s="66"/>
      <c r="I23" s="67"/>
      <c r="J23" s="68"/>
      <c r="K23" s="69"/>
      <c r="L23" s="25">
        <f t="shared" si="17"/>
        <v>0</v>
      </c>
      <c r="M23" s="37"/>
      <c r="N23" s="44"/>
      <c r="O23" s="45"/>
      <c r="P23" s="44"/>
      <c r="Q23" s="42">
        <f t="shared" si="7"/>
        <v>0</v>
      </c>
      <c r="R23" s="43">
        <f t="shared" si="8"/>
        <v>0</v>
      </c>
      <c r="S23" s="43">
        <f t="shared" si="13"/>
        <v>0</v>
      </c>
      <c r="W23" s="2">
        <f t="shared" si="18"/>
        <v>8</v>
      </c>
    </row>
    <row r="24" spans="2:24" ht="21.95" customHeight="1" x14ac:dyDescent="0.25">
      <c r="B24" s="73">
        <f t="shared" si="19"/>
        <v>42410</v>
      </c>
      <c r="C24" s="74"/>
      <c r="D24" s="23">
        <f>IF($K$6="","",IF(D23="","",IF(D23+1&gt;$K$7,"",D23+1)))</f>
        <v>42410</v>
      </c>
      <c r="E24" s="53">
        <f t="shared" ref="E24" si="20">+(H24-F24)*24</f>
        <v>0</v>
      </c>
      <c r="F24" s="64"/>
      <c r="G24" s="65"/>
      <c r="H24" s="66"/>
      <c r="I24" s="67"/>
      <c r="J24" s="68"/>
      <c r="K24" s="69"/>
      <c r="L24" s="25">
        <f t="shared" ref="L24" si="21">IF(SUM(E24-J24)&gt;24,"You've entered more than 24 hours.",SUM(E24-J24))</f>
        <v>0</v>
      </c>
      <c r="M24" s="37"/>
      <c r="N24" s="44"/>
      <c r="O24" s="45"/>
      <c r="P24" s="44"/>
      <c r="Q24" s="42">
        <f t="shared" si="7"/>
        <v>0</v>
      </c>
      <c r="R24" s="43">
        <f t="shared" si="8"/>
        <v>0</v>
      </c>
      <c r="S24" s="43">
        <f t="shared" si="13"/>
        <v>0</v>
      </c>
      <c r="W24" s="2">
        <f t="shared" si="18"/>
        <v>8</v>
      </c>
    </row>
    <row r="25" spans="2:24" ht="21.95" customHeight="1" x14ac:dyDescent="0.25">
      <c r="B25" s="73">
        <f t="shared" si="19"/>
        <v>42411</v>
      </c>
      <c r="C25" s="74"/>
      <c r="D25" s="23">
        <f t="shared" si="5"/>
        <v>42411</v>
      </c>
      <c r="E25" s="53">
        <f t="shared" si="11"/>
        <v>0</v>
      </c>
      <c r="F25" s="64"/>
      <c r="G25" s="65"/>
      <c r="H25" s="66"/>
      <c r="I25" s="67"/>
      <c r="J25" s="68"/>
      <c r="K25" s="69"/>
      <c r="L25" s="25">
        <f t="shared" ref="L25:L27" si="22">IF(SUM(E25-J25)&gt;24,"You've entered more than 24 hours.",SUM(E25-J25))</f>
        <v>0</v>
      </c>
      <c r="M25" s="37"/>
      <c r="N25" s="44"/>
      <c r="O25" s="45"/>
      <c r="P25" s="44"/>
      <c r="Q25" s="42">
        <f t="shared" si="7"/>
        <v>0</v>
      </c>
      <c r="R25" s="43">
        <f t="shared" si="8"/>
        <v>0</v>
      </c>
      <c r="S25" s="43">
        <f t="shared" si="13"/>
        <v>0</v>
      </c>
      <c r="W25" s="2">
        <f t="shared" si="18"/>
        <v>8</v>
      </c>
    </row>
    <row r="26" spans="2:24" ht="21.95" customHeight="1" x14ac:dyDescent="0.25">
      <c r="B26" s="73">
        <f t="shared" si="19"/>
        <v>42412</v>
      </c>
      <c r="C26" s="74"/>
      <c r="D26" s="23">
        <f t="shared" si="5"/>
        <v>42412</v>
      </c>
      <c r="E26" s="53">
        <f t="shared" si="11"/>
        <v>0</v>
      </c>
      <c r="F26" s="64"/>
      <c r="G26" s="65"/>
      <c r="H26" s="66"/>
      <c r="I26" s="67"/>
      <c r="J26" s="68"/>
      <c r="K26" s="69"/>
      <c r="L26" s="25">
        <f t="shared" si="22"/>
        <v>0</v>
      </c>
      <c r="M26" s="37"/>
      <c r="N26" s="44"/>
      <c r="O26" s="45"/>
      <c r="P26" s="44"/>
      <c r="Q26" s="42">
        <f t="shared" si="7"/>
        <v>0</v>
      </c>
      <c r="R26" s="43">
        <f t="shared" si="8"/>
        <v>0</v>
      </c>
      <c r="S26" s="43">
        <f t="shared" si="13"/>
        <v>0</v>
      </c>
      <c r="W26" s="2">
        <f t="shared" si="18"/>
        <v>8</v>
      </c>
    </row>
    <row r="27" spans="2:24" ht="21.95" customHeight="1" x14ac:dyDescent="0.25">
      <c r="B27" s="73">
        <f t="shared" si="19"/>
        <v>42413</v>
      </c>
      <c r="C27" s="74"/>
      <c r="D27" s="23">
        <f t="shared" si="5"/>
        <v>42413</v>
      </c>
      <c r="E27" s="53">
        <f t="shared" si="11"/>
        <v>0</v>
      </c>
      <c r="F27" s="64"/>
      <c r="G27" s="65"/>
      <c r="H27" s="66"/>
      <c r="I27" s="67"/>
      <c r="J27" s="68"/>
      <c r="K27" s="69"/>
      <c r="L27" s="25">
        <f t="shared" si="22"/>
        <v>0</v>
      </c>
      <c r="M27" s="37"/>
      <c r="N27" s="44"/>
      <c r="O27" s="45"/>
      <c r="P27" s="44"/>
      <c r="Q27" s="42">
        <f t="shared" si="7"/>
        <v>0</v>
      </c>
      <c r="R27" s="43">
        <f t="shared" si="8"/>
        <v>0</v>
      </c>
      <c r="S27" s="43">
        <f t="shared" si="13"/>
        <v>0</v>
      </c>
      <c r="W27" s="2">
        <f t="shared" si="18"/>
        <v>0</v>
      </c>
    </row>
    <row r="28" spans="2:24" ht="21.95" customHeight="1" x14ac:dyDescent="0.25">
      <c r="B28" s="73">
        <f t="shared" si="19"/>
        <v>42414</v>
      </c>
      <c r="C28" s="74"/>
      <c r="D28" s="23">
        <f t="shared" si="5"/>
        <v>42414</v>
      </c>
      <c r="E28" s="53">
        <f t="shared" ref="E28" si="23">+(H28-F28)*24</f>
        <v>0</v>
      </c>
      <c r="F28" s="64"/>
      <c r="G28" s="65"/>
      <c r="H28" s="66"/>
      <c r="I28" s="67"/>
      <c r="J28" s="68"/>
      <c r="K28" s="69"/>
      <c r="L28" s="25">
        <f t="shared" ref="L28" si="24">IF(SUM(E28-J28)&gt;24,"You've entered more than 24 hours.",SUM(E28-J28))</f>
        <v>0</v>
      </c>
      <c r="M28" s="37"/>
      <c r="N28" s="44"/>
      <c r="O28" s="45"/>
      <c r="P28" s="44"/>
      <c r="Q28" s="42">
        <f t="shared" si="7"/>
        <v>0</v>
      </c>
      <c r="R28" s="43">
        <f t="shared" si="8"/>
        <v>0</v>
      </c>
      <c r="S28" s="43">
        <f t="shared" si="13"/>
        <v>0</v>
      </c>
      <c r="W28" s="2">
        <f>IF(ISERR(MONTH(D28)),0,IF(MONTH(D28)&lt;&gt;MONTH(K$7),0,IF(AND(WEEKDAY(D28)&lt;&gt;1,WEEKDAY(D28)&lt;&gt;7),8,0)))</f>
        <v>0</v>
      </c>
    </row>
    <row r="29" spans="2:24" ht="21.95" customHeight="1" x14ac:dyDescent="0.25">
      <c r="B29" s="54"/>
      <c r="C29" s="29" t="s">
        <v>27</v>
      </c>
      <c r="D29" s="23"/>
      <c r="E29" s="53">
        <f>SUBTOTAL(9,E22:E28)</f>
        <v>0</v>
      </c>
      <c r="F29" s="68"/>
      <c r="G29" s="69"/>
      <c r="H29" s="72"/>
      <c r="I29" s="72"/>
      <c r="J29" s="68">
        <f>SUBTOTAL(9,J22:J28)</f>
        <v>0</v>
      </c>
      <c r="K29" s="69"/>
      <c r="L29" s="25">
        <f>SUBTOTAL(9,L22:L28)</f>
        <v>0</v>
      </c>
      <c r="M29" s="37"/>
      <c r="N29" s="44"/>
      <c r="O29" s="45"/>
      <c r="P29" s="44"/>
      <c r="Q29" s="42">
        <f t="shared" si="7"/>
        <v>0</v>
      </c>
      <c r="R29" s="43">
        <f t="shared" si="8"/>
        <v>0</v>
      </c>
      <c r="S29" s="43">
        <f t="shared" si="13"/>
        <v>0</v>
      </c>
      <c r="T29" s="32">
        <f>SUBTOTAL(9,L22:L28)</f>
        <v>0</v>
      </c>
      <c r="U29" s="32">
        <f>SUBTOTAL(9,L14:L28)</f>
        <v>0</v>
      </c>
      <c r="V29" s="32">
        <f>SUBTOTAL(9,L14:L28)</f>
        <v>0</v>
      </c>
      <c r="W29" s="2">
        <f>SUBTOTAL(9,W22:W28)</f>
        <v>40</v>
      </c>
      <c r="X29" s="32">
        <f>SUBTOTAL(9,W14:W28)</f>
        <v>80</v>
      </c>
    </row>
    <row r="30" spans="2:24" ht="21.95" customHeight="1" x14ac:dyDescent="0.25">
      <c r="B30" s="73">
        <f>D30</f>
        <v>42415</v>
      </c>
      <c r="C30" s="74"/>
      <c r="D30" s="23">
        <f>IF($K$6="","",IF(D28="","",IF(D28+1&gt;$K$7,"",D28+1)))</f>
        <v>42415</v>
      </c>
      <c r="E30" s="53">
        <f t="shared" ref="E30:E31" si="25">+(H30-F30)*24</f>
        <v>0</v>
      </c>
      <c r="F30" s="64"/>
      <c r="G30" s="65"/>
      <c r="H30" s="66"/>
      <c r="I30" s="67"/>
      <c r="J30" s="68"/>
      <c r="K30" s="69"/>
      <c r="L30" s="25">
        <f t="shared" ref="L30:L31" si="26">IF(SUM(E30-J30)&gt;24,"You've entered more than 24 hours.",SUM(E30-J30))</f>
        <v>0</v>
      </c>
      <c r="M30" s="37"/>
      <c r="N30" s="44"/>
      <c r="O30" s="45"/>
      <c r="P30" s="44"/>
      <c r="Q30" s="42">
        <f t="shared" si="7"/>
        <v>0</v>
      </c>
      <c r="R30" s="43">
        <f t="shared" si="8"/>
        <v>0</v>
      </c>
      <c r="S30" s="43">
        <f t="shared" si="13"/>
        <v>0</v>
      </c>
      <c r="W30" s="2">
        <f t="shared" ref="W30:W36" si="27">IF(ISERR(MONTH(D30)),0,IF(MONTH(D30)&lt;&gt;MONTH(K$7),0,IF(AND(WEEKDAY(D30)&lt;&gt;1,WEEKDAY(D30)&lt;&gt;7),8,0)))</f>
        <v>8</v>
      </c>
    </row>
    <row r="31" spans="2:24" ht="21.95" customHeight="1" x14ac:dyDescent="0.25">
      <c r="B31" s="73">
        <f t="shared" ref="B31:B36" si="28">D31</f>
        <v>42416</v>
      </c>
      <c r="C31" s="74"/>
      <c r="D31" s="23">
        <f t="shared" ref="D31:D34" si="29">IF($K$6="","",IF(D30="","",IF(D30+1&gt;$K$7,"",D30+1)))</f>
        <v>42416</v>
      </c>
      <c r="E31" s="53">
        <f t="shared" si="25"/>
        <v>0</v>
      </c>
      <c r="F31" s="64"/>
      <c r="G31" s="65"/>
      <c r="H31" s="66"/>
      <c r="I31" s="67"/>
      <c r="J31" s="68"/>
      <c r="K31" s="69"/>
      <c r="L31" s="25">
        <f t="shared" si="26"/>
        <v>0</v>
      </c>
      <c r="M31" s="37"/>
      <c r="N31" s="44"/>
      <c r="O31" s="45"/>
      <c r="P31" s="44"/>
      <c r="Q31" s="42">
        <f t="shared" si="7"/>
        <v>0</v>
      </c>
      <c r="R31" s="43">
        <f t="shared" si="8"/>
        <v>0</v>
      </c>
      <c r="S31" s="43">
        <f t="shared" si="13"/>
        <v>0</v>
      </c>
      <c r="W31" s="2">
        <f t="shared" si="27"/>
        <v>8</v>
      </c>
    </row>
    <row r="32" spans="2:24" ht="21.95" customHeight="1" x14ac:dyDescent="0.25">
      <c r="B32" s="73">
        <f t="shared" si="28"/>
        <v>42417</v>
      </c>
      <c r="C32" s="74"/>
      <c r="D32" s="23">
        <f t="shared" si="29"/>
        <v>42417</v>
      </c>
      <c r="E32" s="53">
        <f t="shared" ref="E32" si="30">+(H32-F32)*24</f>
        <v>0</v>
      </c>
      <c r="F32" s="64"/>
      <c r="G32" s="65"/>
      <c r="H32" s="66"/>
      <c r="I32" s="67"/>
      <c r="J32" s="68"/>
      <c r="K32" s="69"/>
      <c r="L32" s="25">
        <f t="shared" ref="L32" si="31">IF(SUM(E32-J32)&gt;24,"You've entered more than 24 hours.",SUM(E32-J32))</f>
        <v>0</v>
      </c>
      <c r="M32" s="37"/>
      <c r="N32" s="44"/>
      <c r="O32" s="45"/>
      <c r="P32" s="44"/>
      <c r="Q32" s="42">
        <f t="shared" si="7"/>
        <v>0</v>
      </c>
      <c r="R32" s="43">
        <f t="shared" si="8"/>
        <v>0</v>
      </c>
      <c r="S32" s="43">
        <f t="shared" si="13"/>
        <v>0</v>
      </c>
      <c r="W32" s="2">
        <f t="shared" si="27"/>
        <v>8</v>
      </c>
    </row>
    <row r="33" spans="2:24" ht="21.95" customHeight="1" x14ac:dyDescent="0.25">
      <c r="B33" s="73">
        <f t="shared" si="28"/>
        <v>42418</v>
      </c>
      <c r="C33" s="74"/>
      <c r="D33" s="23">
        <f t="shared" si="29"/>
        <v>42418</v>
      </c>
      <c r="E33" s="53">
        <f t="shared" si="11"/>
        <v>0</v>
      </c>
      <c r="F33" s="64"/>
      <c r="G33" s="65"/>
      <c r="H33" s="66"/>
      <c r="I33" s="67"/>
      <c r="J33" s="68"/>
      <c r="K33" s="69"/>
      <c r="L33" s="25">
        <f t="shared" ref="L33:L35" si="32">IF(SUM(E33-J33)&gt;24,"You've entered more than 24 hours.",SUM(E33-J33))</f>
        <v>0</v>
      </c>
      <c r="M33" s="37"/>
      <c r="N33" s="44"/>
      <c r="O33" s="45"/>
      <c r="P33" s="44"/>
      <c r="Q33" s="42">
        <f t="shared" si="7"/>
        <v>0</v>
      </c>
      <c r="R33" s="43">
        <f t="shared" si="8"/>
        <v>0</v>
      </c>
      <c r="S33" s="43">
        <f t="shared" si="13"/>
        <v>0</v>
      </c>
      <c r="W33" s="2">
        <f t="shared" si="27"/>
        <v>8</v>
      </c>
    </row>
    <row r="34" spans="2:24" ht="21.95" customHeight="1" x14ac:dyDescent="0.25">
      <c r="B34" s="73">
        <f t="shared" si="28"/>
        <v>42419</v>
      </c>
      <c r="C34" s="74"/>
      <c r="D34" s="23">
        <f t="shared" si="29"/>
        <v>42419</v>
      </c>
      <c r="E34" s="53">
        <f t="shared" si="11"/>
        <v>6.25</v>
      </c>
      <c r="F34" s="64">
        <v>0.38541666666666669</v>
      </c>
      <c r="G34" s="65"/>
      <c r="H34" s="66">
        <v>0.64583333333333337</v>
      </c>
      <c r="I34" s="67"/>
      <c r="J34" s="68">
        <v>4.75</v>
      </c>
      <c r="K34" s="69"/>
      <c r="L34" s="25">
        <f t="shared" si="32"/>
        <v>1.5</v>
      </c>
      <c r="M34" s="37" t="s">
        <v>28</v>
      </c>
      <c r="N34" s="44"/>
      <c r="O34" s="45"/>
      <c r="P34" s="44"/>
      <c r="Q34" s="42">
        <f t="shared" si="7"/>
        <v>0</v>
      </c>
      <c r="R34" s="43">
        <f t="shared" si="8"/>
        <v>0</v>
      </c>
      <c r="S34" s="43">
        <f t="shared" si="13"/>
        <v>0</v>
      </c>
      <c r="W34" s="2">
        <f t="shared" si="27"/>
        <v>8</v>
      </c>
    </row>
    <row r="35" spans="2:24" ht="21.95" customHeight="1" x14ac:dyDescent="0.25">
      <c r="B35" s="73">
        <f t="shared" si="28"/>
        <v>42420</v>
      </c>
      <c r="C35" s="74"/>
      <c r="D35" s="23">
        <f t="shared" ref="D35:D52" si="33">IF($K$6="","",IF(D34="","",IF(D34+1&gt;$K$7,"",D34+1)))</f>
        <v>42420</v>
      </c>
      <c r="E35" s="53">
        <f t="shared" si="11"/>
        <v>0</v>
      </c>
      <c r="F35" s="64"/>
      <c r="G35" s="65"/>
      <c r="H35" s="66"/>
      <c r="I35" s="67"/>
      <c r="J35" s="68"/>
      <c r="K35" s="69"/>
      <c r="L35" s="25">
        <f t="shared" si="32"/>
        <v>0</v>
      </c>
      <c r="M35" s="37"/>
      <c r="N35" s="44"/>
      <c r="O35" s="45"/>
      <c r="P35" s="44"/>
      <c r="Q35" s="42">
        <f t="shared" si="7"/>
        <v>0</v>
      </c>
      <c r="R35" s="43">
        <f t="shared" si="8"/>
        <v>0</v>
      </c>
      <c r="S35" s="43">
        <f t="shared" si="13"/>
        <v>0</v>
      </c>
      <c r="W35" s="2">
        <f t="shared" si="27"/>
        <v>0</v>
      </c>
    </row>
    <row r="36" spans="2:24" ht="21.95" customHeight="1" x14ac:dyDescent="0.25">
      <c r="B36" s="73">
        <f t="shared" si="28"/>
        <v>42421</v>
      </c>
      <c r="C36" s="74"/>
      <c r="D36" s="23">
        <f t="shared" si="33"/>
        <v>42421</v>
      </c>
      <c r="E36" s="53">
        <f t="shared" ref="E36:E52" si="34">+(H36-F36)*24</f>
        <v>0</v>
      </c>
      <c r="F36" s="64"/>
      <c r="G36" s="65"/>
      <c r="H36" s="66"/>
      <c r="I36" s="67"/>
      <c r="J36" s="68"/>
      <c r="K36" s="69"/>
      <c r="L36" s="25">
        <f t="shared" ref="L36" si="35">IF(SUM(E36-J36)&gt;24,"You've entered more than 24 hours.",SUM(E36-J36))</f>
        <v>0</v>
      </c>
      <c r="M36" s="37"/>
      <c r="N36" s="44"/>
      <c r="O36" s="45"/>
      <c r="P36" s="44"/>
      <c r="Q36" s="42">
        <f t="shared" si="7"/>
        <v>0</v>
      </c>
      <c r="R36" s="43">
        <f t="shared" si="8"/>
        <v>0</v>
      </c>
      <c r="S36" s="43">
        <f t="shared" si="13"/>
        <v>0</v>
      </c>
      <c r="W36" s="2">
        <f t="shared" si="27"/>
        <v>0</v>
      </c>
    </row>
    <row r="37" spans="2:24" ht="21.95" customHeight="1" x14ac:dyDescent="0.25">
      <c r="B37" s="54"/>
      <c r="C37" s="29" t="s">
        <v>27</v>
      </c>
      <c r="D37" s="23"/>
      <c r="E37" s="53">
        <f>SUBTOTAL(9,E30:E36)</f>
        <v>6.25</v>
      </c>
      <c r="F37" s="68"/>
      <c r="G37" s="69"/>
      <c r="H37" s="72"/>
      <c r="I37" s="72"/>
      <c r="J37" s="68">
        <f>SUBTOTAL(9,J30:J36)</f>
        <v>4.75</v>
      </c>
      <c r="K37" s="69"/>
      <c r="L37" s="25">
        <f>SUBTOTAL(9,L30:L36)</f>
        <v>1.5</v>
      </c>
      <c r="M37" s="37"/>
      <c r="N37" s="44"/>
      <c r="O37" s="45"/>
      <c r="P37" s="44"/>
      <c r="Q37" s="42">
        <f t="shared" si="7"/>
        <v>0</v>
      </c>
      <c r="R37" s="43">
        <f t="shared" si="8"/>
        <v>0</v>
      </c>
      <c r="S37" s="43">
        <f t="shared" si="13"/>
        <v>0</v>
      </c>
      <c r="T37" s="32">
        <f>SUBTOTAL(9,L30:L36)</f>
        <v>1.5</v>
      </c>
      <c r="U37" s="32">
        <f>SUBTOTAL(9,L30:L36)</f>
        <v>1.5</v>
      </c>
      <c r="V37" s="32">
        <f>SUBTOTAL(9,L14:L36)</f>
        <v>1.5</v>
      </c>
      <c r="W37" s="2">
        <f>SUBTOTAL(9,W30:W36)</f>
        <v>40</v>
      </c>
      <c r="X37" s="32">
        <f>SUBTOTAL(9,W14:W36)</f>
        <v>120</v>
      </c>
    </row>
    <row r="38" spans="2:24" ht="21.95" customHeight="1" x14ac:dyDescent="0.25">
      <c r="B38" s="73">
        <f>D38</f>
        <v>42422</v>
      </c>
      <c r="C38" s="74"/>
      <c r="D38" s="23">
        <f>IF($K$6="","",IF(D36="","",IF(D36+1&gt;$K$7,"",D36+1)))</f>
        <v>42422</v>
      </c>
      <c r="E38" s="53">
        <f t="shared" si="34"/>
        <v>7</v>
      </c>
      <c r="F38" s="64">
        <v>0.45833333333333331</v>
      </c>
      <c r="G38" s="65"/>
      <c r="H38" s="66">
        <v>0.75</v>
      </c>
      <c r="I38" s="67"/>
      <c r="J38" s="68">
        <v>0.5</v>
      </c>
      <c r="K38" s="69"/>
      <c r="L38" s="25">
        <f t="shared" ref="L38:L46" si="36">IF(SUM(E38-J38)&gt;24,"You've entered more than 24 hours.",SUM(E38-J38))</f>
        <v>6.5</v>
      </c>
      <c r="M38" s="37" t="s">
        <v>29</v>
      </c>
      <c r="N38" s="44"/>
      <c r="O38" s="45"/>
      <c r="P38" s="44"/>
      <c r="Q38" s="42">
        <f t="shared" si="7"/>
        <v>0</v>
      </c>
      <c r="R38" s="43">
        <f t="shared" si="8"/>
        <v>0</v>
      </c>
      <c r="S38" s="43">
        <f t="shared" si="13"/>
        <v>0</v>
      </c>
      <c r="W38" s="2">
        <f t="shared" ref="W38:W44" si="37">IF(ISERR(MONTH(D38)),0,IF(MONTH(D38)&lt;&gt;MONTH(K$7),0,IF(AND(WEEKDAY(D38)&lt;&gt;1,WEEKDAY(D38)&lt;&gt;7),8,0)))</f>
        <v>8</v>
      </c>
    </row>
    <row r="39" spans="2:24" ht="21.95" customHeight="1" x14ac:dyDescent="0.25">
      <c r="B39" s="73">
        <f t="shared" ref="B39:B44" si="38">D39</f>
        <v>42423</v>
      </c>
      <c r="C39" s="74"/>
      <c r="D39" s="23">
        <f t="shared" si="33"/>
        <v>42423</v>
      </c>
      <c r="E39" s="53">
        <f t="shared" si="34"/>
        <v>9.5</v>
      </c>
      <c r="F39" s="64">
        <v>0.33333333333333331</v>
      </c>
      <c r="G39" s="65"/>
      <c r="H39" s="66">
        <v>0.72916666666666663</v>
      </c>
      <c r="I39" s="67"/>
      <c r="J39" s="68"/>
      <c r="K39" s="69"/>
      <c r="L39" s="25">
        <f t="shared" si="36"/>
        <v>9.5</v>
      </c>
      <c r="M39" s="37" t="s">
        <v>30</v>
      </c>
      <c r="N39" s="44"/>
      <c r="O39" s="45"/>
      <c r="P39" s="44"/>
      <c r="Q39" s="42">
        <f t="shared" si="7"/>
        <v>0</v>
      </c>
      <c r="R39" s="43">
        <f t="shared" si="8"/>
        <v>0</v>
      </c>
      <c r="S39" s="43">
        <f t="shared" si="13"/>
        <v>0</v>
      </c>
      <c r="W39" s="2">
        <f t="shared" si="37"/>
        <v>8</v>
      </c>
    </row>
    <row r="40" spans="2:24" ht="21.95" customHeight="1" x14ac:dyDescent="0.25">
      <c r="B40" s="73">
        <f t="shared" si="38"/>
        <v>42424</v>
      </c>
      <c r="C40" s="74"/>
      <c r="D40" s="23">
        <f t="shared" si="33"/>
        <v>42424</v>
      </c>
      <c r="E40" s="53">
        <f t="shared" si="34"/>
        <v>10</v>
      </c>
      <c r="F40" s="64">
        <v>0.33333333333333331</v>
      </c>
      <c r="G40" s="65"/>
      <c r="H40" s="66">
        <v>0.75</v>
      </c>
      <c r="I40" s="67"/>
      <c r="J40" s="68">
        <v>0.5</v>
      </c>
      <c r="K40" s="69"/>
      <c r="L40" s="25">
        <f t="shared" si="36"/>
        <v>9.5</v>
      </c>
      <c r="M40" s="56" t="s">
        <v>31</v>
      </c>
      <c r="N40" s="44"/>
      <c r="O40" s="45"/>
      <c r="P40" s="44"/>
      <c r="Q40" s="42">
        <f t="shared" si="7"/>
        <v>0</v>
      </c>
      <c r="R40" s="43">
        <f t="shared" si="8"/>
        <v>0</v>
      </c>
      <c r="S40" s="43"/>
      <c r="W40" s="2">
        <f t="shared" si="37"/>
        <v>8</v>
      </c>
    </row>
    <row r="41" spans="2:24" ht="21.95" customHeight="1" x14ac:dyDescent="0.25">
      <c r="B41" s="73">
        <f t="shared" si="38"/>
        <v>42425</v>
      </c>
      <c r="C41" s="74"/>
      <c r="D41" s="23">
        <f t="shared" si="33"/>
        <v>42425</v>
      </c>
      <c r="E41" s="53">
        <f t="shared" si="34"/>
        <v>6.7500000000000018</v>
      </c>
      <c r="F41" s="64">
        <v>0.33333333333333331</v>
      </c>
      <c r="G41" s="65"/>
      <c r="H41" s="66">
        <v>0.61458333333333337</v>
      </c>
      <c r="I41" s="67"/>
      <c r="J41" s="68"/>
      <c r="K41" s="69"/>
      <c r="L41" s="25">
        <f t="shared" si="36"/>
        <v>6.7500000000000018</v>
      </c>
      <c r="M41" s="56" t="s">
        <v>32</v>
      </c>
      <c r="N41" s="46">
        <v>52000</v>
      </c>
      <c r="O41" s="47">
        <v>52126</v>
      </c>
      <c r="P41" s="46"/>
      <c r="Q41" s="48">
        <f t="shared" si="7"/>
        <v>126</v>
      </c>
      <c r="R41" s="49">
        <f t="shared" si="8"/>
        <v>78.75</v>
      </c>
      <c r="S41" s="49">
        <f t="shared" si="13"/>
        <v>49.21875</v>
      </c>
      <c r="W41" s="2">
        <f t="shared" si="37"/>
        <v>8</v>
      </c>
    </row>
    <row r="42" spans="2:24" ht="21.95" customHeight="1" x14ac:dyDescent="0.25">
      <c r="B42" s="73">
        <f t="shared" si="38"/>
        <v>42426</v>
      </c>
      <c r="C42" s="74"/>
      <c r="D42" s="23">
        <f t="shared" si="33"/>
        <v>42426</v>
      </c>
      <c r="E42" s="53">
        <f t="shared" si="34"/>
        <v>5</v>
      </c>
      <c r="F42" s="64">
        <v>0.33333333333333331</v>
      </c>
      <c r="G42" s="65"/>
      <c r="H42" s="66">
        <v>0.54166666666666663</v>
      </c>
      <c r="I42" s="67"/>
      <c r="J42" s="68">
        <v>1.5</v>
      </c>
      <c r="K42" s="69"/>
      <c r="L42" s="25">
        <f t="shared" si="36"/>
        <v>3.5</v>
      </c>
      <c r="M42" s="56" t="s">
        <v>33</v>
      </c>
      <c r="N42" s="44"/>
      <c r="O42" s="45"/>
      <c r="P42" s="44"/>
      <c r="Q42" s="42">
        <f t="shared" si="7"/>
        <v>0</v>
      </c>
      <c r="R42" s="43">
        <f t="shared" si="8"/>
        <v>0</v>
      </c>
      <c r="S42" s="43">
        <f t="shared" si="13"/>
        <v>0</v>
      </c>
      <c r="W42" s="2">
        <f t="shared" si="37"/>
        <v>8</v>
      </c>
    </row>
    <row r="43" spans="2:24" ht="21.95" customHeight="1" x14ac:dyDescent="0.25">
      <c r="B43" s="73">
        <f t="shared" si="38"/>
        <v>42427</v>
      </c>
      <c r="C43" s="74"/>
      <c r="D43" s="23">
        <f t="shared" si="33"/>
        <v>42427</v>
      </c>
      <c r="E43" s="53">
        <f t="shared" si="34"/>
        <v>0</v>
      </c>
      <c r="F43" s="64"/>
      <c r="G43" s="65"/>
      <c r="H43" s="66"/>
      <c r="I43" s="67"/>
      <c r="J43" s="68"/>
      <c r="K43" s="69"/>
      <c r="L43" s="25">
        <f t="shared" si="36"/>
        <v>0</v>
      </c>
      <c r="M43" s="37"/>
      <c r="N43" s="44"/>
      <c r="O43" s="45"/>
      <c r="P43" s="44"/>
      <c r="Q43" s="42">
        <f t="shared" si="7"/>
        <v>0</v>
      </c>
      <c r="R43" s="43">
        <f t="shared" si="8"/>
        <v>0</v>
      </c>
      <c r="S43" s="43">
        <f t="shared" si="13"/>
        <v>0</v>
      </c>
      <c r="W43" s="2">
        <f t="shared" si="37"/>
        <v>0</v>
      </c>
    </row>
    <row r="44" spans="2:24" ht="21.95" customHeight="1" x14ac:dyDescent="0.25">
      <c r="B44" s="73">
        <f t="shared" si="38"/>
        <v>42428</v>
      </c>
      <c r="C44" s="74"/>
      <c r="D44" s="23">
        <f t="shared" si="33"/>
        <v>42428</v>
      </c>
      <c r="E44" s="53">
        <f t="shared" si="34"/>
        <v>0</v>
      </c>
      <c r="F44" s="64"/>
      <c r="G44" s="65"/>
      <c r="H44" s="66"/>
      <c r="I44" s="67"/>
      <c r="J44" s="68"/>
      <c r="K44" s="69"/>
      <c r="L44" s="25">
        <f t="shared" si="36"/>
        <v>0</v>
      </c>
      <c r="M44" s="37"/>
      <c r="N44" s="44"/>
      <c r="O44" s="45"/>
      <c r="P44" s="44"/>
      <c r="Q44" s="42">
        <f t="shared" si="7"/>
        <v>0</v>
      </c>
      <c r="R44" s="43">
        <f t="shared" si="8"/>
        <v>0</v>
      </c>
      <c r="S44" s="43">
        <f t="shared" si="13"/>
        <v>0</v>
      </c>
      <c r="W44" s="2">
        <f t="shared" si="37"/>
        <v>0</v>
      </c>
    </row>
    <row r="45" spans="2:24" ht="21.95" customHeight="1" x14ac:dyDescent="0.25">
      <c r="B45" s="54"/>
      <c r="C45" s="29" t="s">
        <v>27</v>
      </c>
      <c r="D45" s="23"/>
      <c r="E45" s="53">
        <f>SUBTOTAL(9,E38:E44)</f>
        <v>38.25</v>
      </c>
      <c r="F45" s="68"/>
      <c r="G45" s="69"/>
      <c r="H45" s="72"/>
      <c r="I45" s="72"/>
      <c r="J45" s="68"/>
      <c r="K45" s="69"/>
      <c r="L45" s="25">
        <f>SUBTOTAL(9,L38:L44)</f>
        <v>35.75</v>
      </c>
      <c r="M45" s="37"/>
      <c r="N45" s="44"/>
      <c r="O45" s="45"/>
      <c r="P45" s="44"/>
      <c r="Q45" s="42">
        <f t="shared" si="7"/>
        <v>0</v>
      </c>
      <c r="R45" s="43">
        <f t="shared" si="8"/>
        <v>0</v>
      </c>
      <c r="S45" s="43">
        <f t="shared" si="13"/>
        <v>0</v>
      </c>
      <c r="T45" s="32">
        <f>SUBTOTAL(9,L38:L44)</f>
        <v>35.75</v>
      </c>
      <c r="U45" s="32">
        <f>SUBTOTAL(9,L30:L44)</f>
        <v>37.25</v>
      </c>
      <c r="V45" s="32">
        <f>SUBTOTAL(9,L14:L44)</f>
        <v>37.25</v>
      </c>
      <c r="W45" s="2">
        <f>SUBTOTAL(9,W38:W44)</f>
        <v>40</v>
      </c>
      <c r="X45" s="32">
        <f>SUBTOTAL(9,W14:W44)</f>
        <v>160</v>
      </c>
    </row>
    <row r="46" spans="2:24" ht="21.95" customHeight="1" x14ac:dyDescent="0.25">
      <c r="B46" s="73">
        <f>D46</f>
        <v>42429</v>
      </c>
      <c r="C46" s="74"/>
      <c r="D46" s="23">
        <f>IF($K$6="","",IF(D44="","",IF(D44+1&gt;$K$7,"",D44+1)))</f>
        <v>42429</v>
      </c>
      <c r="E46" s="53">
        <f t="shared" si="34"/>
        <v>8</v>
      </c>
      <c r="F46" s="64">
        <v>0.375</v>
      </c>
      <c r="G46" s="65"/>
      <c r="H46" s="66">
        <v>0.70833333333333337</v>
      </c>
      <c r="I46" s="67"/>
      <c r="J46" s="68">
        <v>0.5</v>
      </c>
      <c r="K46" s="69"/>
      <c r="L46" s="25">
        <f t="shared" si="36"/>
        <v>7.5</v>
      </c>
      <c r="M46" s="56" t="s">
        <v>34</v>
      </c>
      <c r="N46" s="44"/>
      <c r="O46" s="45"/>
      <c r="P46" s="44"/>
      <c r="Q46" s="42">
        <f t="shared" si="7"/>
        <v>0</v>
      </c>
      <c r="R46" s="43">
        <f t="shared" si="8"/>
        <v>0</v>
      </c>
      <c r="S46" s="43">
        <f t="shared" si="13"/>
        <v>0</v>
      </c>
      <c r="W46" s="2">
        <f t="shared" ref="W46:W52" si="39">IF(ISERR(MONTH(D46)),0,IF(MONTH(D46)&lt;&gt;MONTH(K$7),0,IF(AND(WEEKDAY(D46)&lt;&gt;1,WEEKDAY(D46)&lt;&gt;7),8,0)))</f>
        <v>8</v>
      </c>
    </row>
    <row r="47" spans="2:24" ht="21.95" customHeight="1" x14ac:dyDescent="0.25">
      <c r="B47" s="73" t="str">
        <f t="shared" ref="B47:B52" si="40">D47</f>
        <v/>
      </c>
      <c r="C47" s="74"/>
      <c r="D47" s="23" t="str">
        <f t="shared" si="33"/>
        <v/>
      </c>
      <c r="E47" s="53">
        <f t="shared" si="34"/>
        <v>0</v>
      </c>
      <c r="F47" s="64"/>
      <c r="G47" s="65"/>
      <c r="H47" s="66"/>
      <c r="I47" s="67"/>
      <c r="J47" s="68"/>
      <c r="K47" s="69"/>
      <c r="L47" s="25">
        <f t="shared" ref="L47:L52" si="41">IF(SUM(E47-J47)&gt;24,"You've entered more than 24 hours.",SUM(E47-J47))</f>
        <v>0</v>
      </c>
      <c r="M47" s="37"/>
      <c r="N47" s="44"/>
      <c r="O47" s="45"/>
      <c r="P47" s="44"/>
      <c r="Q47" s="42">
        <f t="shared" si="7"/>
        <v>0</v>
      </c>
      <c r="R47" s="43">
        <f t="shared" si="8"/>
        <v>0</v>
      </c>
      <c r="S47" s="43">
        <f t="shared" si="13"/>
        <v>0</v>
      </c>
      <c r="W47" s="2">
        <f t="shared" si="39"/>
        <v>0</v>
      </c>
    </row>
    <row r="48" spans="2:24" ht="21.95" customHeight="1" x14ac:dyDescent="0.25">
      <c r="B48" s="73" t="str">
        <f t="shared" si="40"/>
        <v/>
      </c>
      <c r="C48" s="74"/>
      <c r="D48" s="23" t="str">
        <f t="shared" si="33"/>
        <v/>
      </c>
      <c r="E48" s="53">
        <f t="shared" si="34"/>
        <v>0</v>
      </c>
      <c r="F48" s="64"/>
      <c r="G48" s="65"/>
      <c r="H48" s="66"/>
      <c r="I48" s="67"/>
      <c r="J48" s="68"/>
      <c r="K48" s="69"/>
      <c r="L48" s="25">
        <f t="shared" si="41"/>
        <v>0</v>
      </c>
      <c r="M48" s="37"/>
      <c r="N48" s="44"/>
      <c r="O48" s="45"/>
      <c r="P48" s="44"/>
      <c r="Q48" s="42">
        <f t="shared" si="7"/>
        <v>0</v>
      </c>
      <c r="R48" s="43">
        <f t="shared" si="8"/>
        <v>0</v>
      </c>
      <c r="S48" s="43">
        <f t="shared" si="13"/>
        <v>0</v>
      </c>
      <c r="W48" s="2">
        <f t="shared" si="39"/>
        <v>0</v>
      </c>
    </row>
    <row r="49" spans="2:24" ht="21.95" customHeight="1" x14ac:dyDescent="0.25">
      <c r="B49" s="73" t="str">
        <f t="shared" si="40"/>
        <v/>
      </c>
      <c r="C49" s="74"/>
      <c r="D49" s="23" t="str">
        <f t="shared" si="33"/>
        <v/>
      </c>
      <c r="E49" s="53">
        <f t="shared" si="34"/>
        <v>0</v>
      </c>
      <c r="F49" s="64"/>
      <c r="G49" s="65"/>
      <c r="H49" s="66"/>
      <c r="I49" s="67"/>
      <c r="J49" s="68"/>
      <c r="K49" s="69"/>
      <c r="L49" s="25">
        <f t="shared" si="41"/>
        <v>0</v>
      </c>
      <c r="M49" s="37"/>
      <c r="N49" s="46"/>
      <c r="O49" s="47"/>
      <c r="P49" s="44"/>
      <c r="Q49" s="42">
        <f t="shared" si="7"/>
        <v>0</v>
      </c>
      <c r="R49" s="43">
        <f t="shared" si="8"/>
        <v>0</v>
      </c>
      <c r="S49" s="43">
        <f t="shared" si="13"/>
        <v>0</v>
      </c>
      <c r="W49" s="2">
        <f t="shared" si="39"/>
        <v>0</v>
      </c>
    </row>
    <row r="50" spans="2:24" ht="21.95" customHeight="1" x14ac:dyDescent="0.25">
      <c r="B50" s="73" t="str">
        <f t="shared" si="40"/>
        <v/>
      </c>
      <c r="C50" s="74"/>
      <c r="D50" s="23" t="str">
        <f t="shared" si="33"/>
        <v/>
      </c>
      <c r="E50" s="53">
        <f t="shared" si="34"/>
        <v>0</v>
      </c>
      <c r="F50" s="64"/>
      <c r="G50" s="65"/>
      <c r="H50" s="66"/>
      <c r="I50" s="67"/>
      <c r="J50" s="68"/>
      <c r="K50" s="69"/>
      <c r="L50" s="25">
        <f t="shared" si="41"/>
        <v>0</v>
      </c>
      <c r="M50" s="37"/>
      <c r="N50" s="44"/>
      <c r="O50" s="45"/>
      <c r="P50" s="44"/>
      <c r="Q50" s="42">
        <f t="shared" si="7"/>
        <v>0</v>
      </c>
      <c r="R50" s="43">
        <f t="shared" si="8"/>
        <v>0</v>
      </c>
      <c r="S50" s="43">
        <f t="shared" si="13"/>
        <v>0</v>
      </c>
      <c r="W50" s="2">
        <f t="shared" si="39"/>
        <v>0</v>
      </c>
    </row>
    <row r="51" spans="2:24" ht="21.95" customHeight="1" x14ac:dyDescent="0.25">
      <c r="B51" s="73" t="str">
        <f t="shared" si="40"/>
        <v/>
      </c>
      <c r="C51" s="74"/>
      <c r="D51" s="23" t="str">
        <f t="shared" si="33"/>
        <v/>
      </c>
      <c r="E51" s="53">
        <f t="shared" si="34"/>
        <v>0</v>
      </c>
      <c r="F51" s="64"/>
      <c r="G51" s="65"/>
      <c r="H51" s="66"/>
      <c r="I51" s="67"/>
      <c r="J51" s="75"/>
      <c r="K51" s="76"/>
      <c r="L51" s="25">
        <f t="shared" si="41"/>
        <v>0</v>
      </c>
      <c r="M51" s="37"/>
      <c r="N51" s="44"/>
      <c r="O51" s="45"/>
      <c r="P51" s="44"/>
      <c r="Q51" s="42">
        <f t="shared" si="7"/>
        <v>0</v>
      </c>
      <c r="R51" s="43">
        <f t="shared" si="8"/>
        <v>0</v>
      </c>
      <c r="S51" s="43">
        <f t="shared" si="13"/>
        <v>0</v>
      </c>
      <c r="W51" s="2">
        <f t="shared" si="39"/>
        <v>0</v>
      </c>
    </row>
    <row r="52" spans="2:24" ht="21.95" customHeight="1" x14ac:dyDescent="0.25">
      <c r="B52" s="73" t="str">
        <f t="shared" si="40"/>
        <v/>
      </c>
      <c r="C52" s="74"/>
      <c r="D52" s="23" t="str">
        <f t="shared" si="33"/>
        <v/>
      </c>
      <c r="E52" s="53">
        <f t="shared" si="34"/>
        <v>0</v>
      </c>
      <c r="F52" s="64"/>
      <c r="G52" s="65"/>
      <c r="H52" s="66"/>
      <c r="I52" s="67"/>
      <c r="J52" s="68"/>
      <c r="K52" s="69"/>
      <c r="L52" s="25">
        <f t="shared" si="41"/>
        <v>0</v>
      </c>
      <c r="M52" s="37"/>
      <c r="N52" s="44"/>
      <c r="O52" s="45"/>
      <c r="P52" s="44"/>
      <c r="Q52" s="42">
        <f t="shared" si="7"/>
        <v>0</v>
      </c>
      <c r="R52" s="43">
        <f t="shared" si="8"/>
        <v>0</v>
      </c>
      <c r="S52" s="43">
        <f t="shared" si="13"/>
        <v>0</v>
      </c>
      <c r="W52" s="2">
        <f t="shared" si="39"/>
        <v>0</v>
      </c>
    </row>
    <row r="53" spans="2:24" ht="21.95" customHeight="1" x14ac:dyDescent="0.25">
      <c r="B53" s="30"/>
      <c r="C53" s="29" t="s">
        <v>27</v>
      </c>
      <c r="D53" s="31"/>
      <c r="E53" s="53">
        <f>SUBTOTAL(9,E46:E52)</f>
        <v>8</v>
      </c>
      <c r="F53" s="68"/>
      <c r="G53" s="69"/>
      <c r="H53" s="70"/>
      <c r="I53" s="71"/>
      <c r="J53" s="68"/>
      <c r="K53" s="69"/>
      <c r="L53" s="25">
        <f>SUBTOTAL(9,L46:L48)</f>
        <v>7.5</v>
      </c>
      <c r="T53" s="32">
        <f>SUBTOTAL(9,L46:L52)</f>
        <v>7.5</v>
      </c>
      <c r="U53" s="32">
        <f>SUBTOTAL(9,L30:L52)</f>
        <v>44.75</v>
      </c>
      <c r="V53" s="32">
        <f>SUBTOTAL(9,L14:L52)</f>
        <v>44.75</v>
      </c>
      <c r="W53" s="2">
        <f>SUBTOTAL(9,W46:W52)</f>
        <v>8</v>
      </c>
      <c r="X53" s="32">
        <f>SUBTOTAL(9,W14:W52)</f>
        <v>168</v>
      </c>
    </row>
    <row r="54" spans="2:24" ht="21.95" customHeight="1" x14ac:dyDescent="0.25">
      <c r="D54" s="27" t="s">
        <v>35</v>
      </c>
      <c r="E54" s="28">
        <f>SUBTOTAL(9,E14:E53)</f>
        <v>52.5</v>
      </c>
      <c r="F54" s="85"/>
      <c r="G54" s="86"/>
      <c r="H54" s="85"/>
      <c r="I54" s="86"/>
      <c r="J54" s="85">
        <f t="shared" ref="J54:L54" si="42">SUBTOTAL(9,J14:J53)</f>
        <v>7.75</v>
      </c>
      <c r="K54" s="86"/>
      <c r="L54" s="28">
        <f t="shared" si="42"/>
        <v>44.75</v>
      </c>
      <c r="W54" s="2">
        <f>SUBTOTAL(9,W14:W53)</f>
        <v>168</v>
      </c>
    </row>
    <row r="55" spans="2:24" ht="21.95" customHeight="1" x14ac:dyDescent="0.25">
      <c r="D55" s="27" t="s">
        <v>36</v>
      </c>
      <c r="E55" s="33">
        <v>145</v>
      </c>
      <c r="F55" s="57"/>
      <c r="G55" s="58"/>
      <c r="H55" s="57"/>
      <c r="I55" s="58"/>
      <c r="J55" s="59">
        <f>-E55</f>
        <v>-145</v>
      </c>
      <c r="K55" s="60"/>
      <c r="L55" s="26"/>
    </row>
    <row r="56" spans="2:24" ht="21.95" customHeight="1" x14ac:dyDescent="0.25">
      <c r="D56" s="27" t="s">
        <v>37</v>
      </c>
      <c r="E56" s="52">
        <f>+E54*E55</f>
        <v>7612.5</v>
      </c>
      <c r="F56" s="62"/>
      <c r="G56" s="63"/>
      <c r="H56" s="61"/>
      <c r="I56" s="61"/>
      <c r="J56" s="62">
        <f>+J54*J55</f>
        <v>-1123.75</v>
      </c>
      <c r="K56" s="63"/>
      <c r="L56" s="52">
        <f>SUM(E56:J56)</f>
        <v>6488.75</v>
      </c>
    </row>
    <row r="57" spans="2:24" ht="21.95" customHeight="1" x14ac:dyDescent="0.25">
      <c r="D57" s="27" t="s">
        <v>38</v>
      </c>
      <c r="E57" s="33">
        <v>145</v>
      </c>
      <c r="F57" s="57"/>
      <c r="G57" s="58"/>
      <c r="H57" s="57"/>
      <c r="I57" s="58"/>
      <c r="J57" s="59">
        <f>-E57</f>
        <v>-145</v>
      </c>
      <c r="K57" s="60"/>
      <c r="L57" s="26"/>
    </row>
    <row r="58" spans="2:24" ht="21.95" customHeight="1" x14ac:dyDescent="0.25">
      <c r="D58" s="27" t="s">
        <v>39</v>
      </c>
      <c r="E58" s="52">
        <f>+E54*E57</f>
        <v>7612.5</v>
      </c>
      <c r="F58" s="62"/>
      <c r="G58" s="63"/>
      <c r="H58" s="61"/>
      <c r="I58" s="61"/>
      <c r="J58" s="62">
        <f>+J54*J57</f>
        <v>-1123.75</v>
      </c>
      <c r="K58" s="63"/>
      <c r="L58" s="52">
        <f>SUM(E58:J58)</f>
        <v>6488.75</v>
      </c>
    </row>
    <row r="60" spans="2:24" ht="26.25" customHeight="1" x14ac:dyDescent="0.3">
      <c r="B60" s="5"/>
      <c r="C60" s="5"/>
      <c r="E60" s="83"/>
      <c r="F60" s="83"/>
      <c r="G60" s="83"/>
      <c r="H60" s="83"/>
      <c r="I60" s="83"/>
      <c r="J60" s="83"/>
      <c r="K60" s="83"/>
      <c r="L60" s="83"/>
    </row>
    <row r="61" spans="2:24" ht="17.100000000000001" customHeight="1" x14ac:dyDescent="0.25">
      <c r="E61" s="18" t="s">
        <v>40</v>
      </c>
      <c r="F61" s="19"/>
      <c r="G61" s="18"/>
      <c r="H61" s="20"/>
      <c r="I61" s="21"/>
      <c r="J61" s="19"/>
      <c r="K61" s="22" t="s">
        <v>41</v>
      </c>
      <c r="L61" s="18"/>
    </row>
    <row r="62" spans="2:24" s="6" customFormat="1" ht="17.25" customHeight="1" x14ac:dyDescent="0.3">
      <c r="E62" s="83"/>
      <c r="F62" s="83"/>
      <c r="G62" s="83"/>
      <c r="H62" s="83"/>
      <c r="I62" s="83"/>
      <c r="J62" s="83"/>
      <c r="K62" s="83"/>
      <c r="L62" s="83"/>
    </row>
    <row r="63" spans="2:24" ht="17.100000000000001" customHeight="1" x14ac:dyDescent="0.25">
      <c r="E63" s="18" t="s">
        <v>42</v>
      </c>
      <c r="F63" s="19"/>
      <c r="G63" s="21"/>
      <c r="H63" s="18"/>
      <c r="I63" s="18"/>
      <c r="J63" s="19"/>
      <c r="K63" s="22" t="s">
        <v>41</v>
      </c>
      <c r="L63" s="18"/>
    </row>
  </sheetData>
  <mergeCells count="187">
    <mergeCell ref="J58:K58"/>
    <mergeCell ref="F13:G13"/>
    <mergeCell ref="F14:G14"/>
    <mergeCell ref="F17:G17"/>
    <mergeCell ref="J27:K27"/>
    <mergeCell ref="J48:K48"/>
    <mergeCell ref="J54:K54"/>
    <mergeCell ref="J55:K55"/>
    <mergeCell ref="H22:I22"/>
    <mergeCell ref="H25:I25"/>
    <mergeCell ref="H26:I26"/>
    <mergeCell ref="H27:I27"/>
    <mergeCell ref="F18:G18"/>
    <mergeCell ref="F26:G26"/>
    <mergeCell ref="F58:G58"/>
    <mergeCell ref="H48:I48"/>
    <mergeCell ref="H17:I17"/>
    <mergeCell ref="H18:I18"/>
    <mergeCell ref="H19:I19"/>
    <mergeCell ref="J28:K28"/>
    <mergeCell ref="F30:G30"/>
    <mergeCell ref="J30:K30"/>
    <mergeCell ref="F33:G33"/>
    <mergeCell ref="J33:K33"/>
    <mergeCell ref="H54:I54"/>
    <mergeCell ref="H55:I55"/>
    <mergeCell ref="H13:I13"/>
    <mergeCell ref="H14:I14"/>
    <mergeCell ref="K6:L6"/>
    <mergeCell ref="K7:L7"/>
    <mergeCell ref="F27:G27"/>
    <mergeCell ref="F48:G48"/>
    <mergeCell ref="F54:G54"/>
    <mergeCell ref="F55:G55"/>
    <mergeCell ref="K11:L11"/>
    <mergeCell ref="K10:L10"/>
    <mergeCell ref="F34:G34"/>
    <mergeCell ref="J34:K34"/>
    <mergeCell ref="F28:G28"/>
    <mergeCell ref="F21:G21"/>
    <mergeCell ref="H21:I21"/>
    <mergeCell ref="J21:K21"/>
    <mergeCell ref="F29:G29"/>
    <mergeCell ref="H29:I29"/>
    <mergeCell ref="J29:K29"/>
    <mergeCell ref="H28:I28"/>
    <mergeCell ref="H30:I30"/>
    <mergeCell ref="H33:I33"/>
    <mergeCell ref="B22:C22"/>
    <mergeCell ref="B25:C25"/>
    <mergeCell ref="B26:C26"/>
    <mergeCell ref="B27:C27"/>
    <mergeCell ref="E62:J62"/>
    <mergeCell ref="K60:L60"/>
    <mergeCell ref="K62:L62"/>
    <mergeCell ref="J13:K13"/>
    <mergeCell ref="J14:K14"/>
    <mergeCell ref="J17:K17"/>
    <mergeCell ref="J18:K18"/>
    <mergeCell ref="J19:K19"/>
    <mergeCell ref="E60:J60"/>
    <mergeCell ref="J20:K20"/>
    <mergeCell ref="J22:K22"/>
    <mergeCell ref="J25:K25"/>
    <mergeCell ref="J26:K26"/>
    <mergeCell ref="F22:G22"/>
    <mergeCell ref="F25:G25"/>
    <mergeCell ref="F19:G19"/>
    <mergeCell ref="F20:G20"/>
    <mergeCell ref="H58:I58"/>
    <mergeCell ref="H20:I20"/>
    <mergeCell ref="B50:C50"/>
    <mergeCell ref="D6:E6"/>
    <mergeCell ref="D7:E7"/>
    <mergeCell ref="D8:E8"/>
    <mergeCell ref="D10:E10"/>
    <mergeCell ref="D11:E11"/>
    <mergeCell ref="B13:D13"/>
    <mergeCell ref="B14:C14"/>
    <mergeCell ref="B17:C17"/>
    <mergeCell ref="B18:C18"/>
    <mergeCell ref="B16:C16"/>
    <mergeCell ref="H50:I50"/>
    <mergeCell ref="J50:K50"/>
    <mergeCell ref="B52:C52"/>
    <mergeCell ref="F52:G52"/>
    <mergeCell ref="H52:I52"/>
    <mergeCell ref="B47:C47"/>
    <mergeCell ref="B40:C40"/>
    <mergeCell ref="J42:K42"/>
    <mergeCell ref="J43:K43"/>
    <mergeCell ref="F41:G41"/>
    <mergeCell ref="J41:K41"/>
    <mergeCell ref="F42:G42"/>
    <mergeCell ref="F43:G43"/>
    <mergeCell ref="F40:G40"/>
    <mergeCell ref="H40:I40"/>
    <mergeCell ref="J40:K40"/>
    <mergeCell ref="J52:K52"/>
    <mergeCell ref="B51:C51"/>
    <mergeCell ref="F51:G51"/>
    <mergeCell ref="H51:I51"/>
    <mergeCell ref="J51:K51"/>
    <mergeCell ref="B49:C49"/>
    <mergeCell ref="F49:G49"/>
    <mergeCell ref="B48:C48"/>
    <mergeCell ref="B19:C19"/>
    <mergeCell ref="B20:C20"/>
    <mergeCell ref="B31:C31"/>
    <mergeCell ref="H49:I49"/>
    <mergeCell ref="J49:K49"/>
    <mergeCell ref="F46:G46"/>
    <mergeCell ref="J46:K46"/>
    <mergeCell ref="F47:G47"/>
    <mergeCell ref="J47:K47"/>
    <mergeCell ref="F44:G44"/>
    <mergeCell ref="J44:K44"/>
    <mergeCell ref="F45:G45"/>
    <mergeCell ref="H45:I45"/>
    <mergeCell ref="H46:I46"/>
    <mergeCell ref="H47:I47"/>
    <mergeCell ref="H44:I44"/>
    <mergeCell ref="H35:I35"/>
    <mergeCell ref="H36:I36"/>
    <mergeCell ref="H38:I38"/>
    <mergeCell ref="H41:I41"/>
    <mergeCell ref="H42:I42"/>
    <mergeCell ref="H43:I43"/>
    <mergeCell ref="F35:G35"/>
    <mergeCell ref="J35:K35"/>
    <mergeCell ref="B33:C33"/>
    <mergeCell ref="B34:C34"/>
    <mergeCell ref="H34:I34"/>
    <mergeCell ref="F16:G16"/>
    <mergeCell ref="H16:I16"/>
    <mergeCell ref="J16:K16"/>
    <mergeCell ref="B15:C15"/>
    <mergeCell ref="F15:G15"/>
    <mergeCell ref="H15:I15"/>
    <mergeCell ref="J15:K15"/>
    <mergeCell ref="B32:C32"/>
    <mergeCell ref="F32:G32"/>
    <mergeCell ref="H32:I32"/>
    <mergeCell ref="J32:K32"/>
    <mergeCell ref="B24:C24"/>
    <mergeCell ref="F24:G24"/>
    <mergeCell ref="H24:I24"/>
    <mergeCell ref="J24:K24"/>
    <mergeCell ref="B23:C23"/>
    <mergeCell ref="F23:G23"/>
    <mergeCell ref="H23:I23"/>
    <mergeCell ref="J23:K23"/>
    <mergeCell ref="B28:C28"/>
    <mergeCell ref="B30:C30"/>
    <mergeCell ref="B43:C43"/>
    <mergeCell ref="B44:C44"/>
    <mergeCell ref="B46:C46"/>
    <mergeCell ref="B35:C35"/>
    <mergeCell ref="B36:C36"/>
    <mergeCell ref="B38:C38"/>
    <mergeCell ref="B41:C41"/>
    <mergeCell ref="B42:C42"/>
    <mergeCell ref="B39:C39"/>
    <mergeCell ref="H57:I57"/>
    <mergeCell ref="J57:K57"/>
    <mergeCell ref="H56:I56"/>
    <mergeCell ref="F56:G56"/>
    <mergeCell ref="J56:K56"/>
    <mergeCell ref="F57:G57"/>
    <mergeCell ref="F31:G31"/>
    <mergeCell ref="H31:I31"/>
    <mergeCell ref="J31:K31"/>
    <mergeCell ref="J45:K45"/>
    <mergeCell ref="F53:G53"/>
    <mergeCell ref="H53:I53"/>
    <mergeCell ref="J53:K53"/>
    <mergeCell ref="F36:G36"/>
    <mergeCell ref="J36:K36"/>
    <mergeCell ref="F38:G38"/>
    <mergeCell ref="J38:K38"/>
    <mergeCell ref="J37:K37"/>
    <mergeCell ref="F37:G37"/>
    <mergeCell ref="H37:I37"/>
    <mergeCell ref="F39:G39"/>
    <mergeCell ref="H39:I39"/>
    <mergeCell ref="J39:K39"/>
    <mergeCell ref="F50:G50"/>
  </mergeCells>
  <phoneticPr fontId="0" type="noConversion"/>
  <hyperlinks>
    <hyperlink ref="K11" r:id="rId1"/>
  </hyperlinks>
  <pageMargins left="0.75" right="0.75" top="0.5" bottom="0.5" header="0.5" footer="0"/>
  <pageSetup scale="55" orientation="portrait" r:id="rId2"/>
  <headerFooter alignWithMargins="0"/>
  <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Time Sheet</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dc:creator>
  <cp:keywords/>
  <dc:description/>
  <cp:lastModifiedBy>Windows User</cp:lastModifiedBy>
  <cp:revision/>
  <dcterms:created xsi:type="dcterms:W3CDTF">2000-08-25T01:59:39Z</dcterms:created>
  <dcterms:modified xsi:type="dcterms:W3CDTF">2016-03-16T00:46:39Z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TC060888761033</vt:lpwstr>
  </property>
</Properties>
</file>