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200" windowHeight="7032" tabRatio="478"/>
  </bookViews>
  <sheets>
    <sheet name="Monthly Time Sheet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0" i="1" l="1"/>
  <c r="L60" i="1" s="1"/>
  <c r="E59" i="1"/>
  <c r="L59" i="1" s="1"/>
  <c r="E58" i="1"/>
  <c r="L58" i="1" s="1"/>
  <c r="E57" i="1"/>
  <c r="L57" i="1" s="1"/>
  <c r="E56" i="1"/>
  <c r="L56" i="1" s="1"/>
  <c r="E55" i="1"/>
  <c r="L55" i="1" s="1"/>
  <c r="E54" i="1"/>
  <c r="E61" i="1" s="1"/>
  <c r="D54" i="1"/>
  <c r="D55" i="1" s="1"/>
  <c r="D56" i="1" l="1"/>
  <c r="B55" i="1"/>
  <c r="L54" i="1"/>
  <c r="L61" i="1" s="1"/>
  <c r="B54" i="1"/>
  <c r="J33" i="1"/>
  <c r="D57" i="1" l="1"/>
  <c r="B56" i="1"/>
  <c r="L52" i="1"/>
  <c r="L51" i="1"/>
  <c r="L50" i="1"/>
  <c r="L49" i="1"/>
  <c r="L48" i="1"/>
  <c r="L44" i="1"/>
  <c r="L43" i="1"/>
  <c r="L36" i="1"/>
  <c r="L35" i="1"/>
  <c r="D58" i="1" l="1"/>
  <c r="B57" i="1"/>
  <c r="D14" i="1"/>
  <c r="D15" i="1" s="1"/>
  <c r="B15" i="1" s="1"/>
  <c r="E52" i="1"/>
  <c r="E51" i="1"/>
  <c r="E49" i="1"/>
  <c r="E48" i="1"/>
  <c r="E47" i="1"/>
  <c r="L47" i="1" s="1"/>
  <c r="L53" i="1" s="1"/>
  <c r="E46" i="1"/>
  <c r="L46" i="1" s="1"/>
  <c r="E20" i="1"/>
  <c r="L20" i="1" s="1"/>
  <c r="E19" i="1"/>
  <c r="L19" i="1" s="1"/>
  <c r="E18" i="1"/>
  <c r="L18" i="1" s="1"/>
  <c r="E17" i="1"/>
  <c r="L17" i="1" s="1"/>
  <c r="E16" i="1"/>
  <c r="L16" i="1" s="1"/>
  <c r="E15" i="1"/>
  <c r="L15" i="1" s="1"/>
  <c r="E14" i="1"/>
  <c r="L14" i="1" s="1"/>
  <c r="J21" i="1"/>
  <c r="J37" i="1"/>
  <c r="J65" i="1"/>
  <c r="J63" i="1"/>
  <c r="E42" i="1"/>
  <c r="L42" i="1" s="1"/>
  <c r="E43" i="1"/>
  <c r="E44" i="1"/>
  <c r="E38" i="1"/>
  <c r="L38" i="1" s="1"/>
  <c r="E39" i="1"/>
  <c r="L39" i="1" s="1"/>
  <c r="E40" i="1"/>
  <c r="L40" i="1" s="1"/>
  <c r="E41" i="1"/>
  <c r="L41" i="1" s="1"/>
  <c r="E30" i="1"/>
  <c r="L30" i="1" s="1"/>
  <c r="E31" i="1"/>
  <c r="L31" i="1" s="1"/>
  <c r="E32" i="1"/>
  <c r="L32" i="1" s="1"/>
  <c r="E33" i="1"/>
  <c r="L33" i="1" s="1"/>
  <c r="E34" i="1"/>
  <c r="L34" i="1" s="1"/>
  <c r="E35" i="1"/>
  <c r="E36" i="1"/>
  <c r="E22" i="1"/>
  <c r="L22" i="1" s="1"/>
  <c r="E23" i="1"/>
  <c r="L23" i="1" s="1"/>
  <c r="E24" i="1"/>
  <c r="L24" i="1" s="1"/>
  <c r="E25" i="1"/>
  <c r="L25" i="1" s="1"/>
  <c r="E26" i="1"/>
  <c r="L26" i="1" s="1"/>
  <c r="E27" i="1"/>
  <c r="L27" i="1" s="1"/>
  <c r="E28" i="1"/>
  <c r="L28" i="1" s="1"/>
  <c r="D59" i="1" l="1"/>
  <c r="B58" i="1"/>
  <c r="L45" i="1"/>
  <c r="L37" i="1"/>
  <c r="P45" i="1" s="1"/>
  <c r="L29" i="1"/>
  <c r="L21" i="1"/>
  <c r="R14" i="1"/>
  <c r="B14" i="1"/>
  <c r="E37" i="1"/>
  <c r="E21" i="1"/>
  <c r="J62" i="1"/>
  <c r="J64" i="1" s="1"/>
  <c r="Q21" i="1"/>
  <c r="P37" i="1"/>
  <c r="D16" i="1"/>
  <c r="R15" i="1"/>
  <c r="E45" i="1"/>
  <c r="E29" i="1"/>
  <c r="D60" i="1" l="1"/>
  <c r="B60" i="1" s="1"/>
  <c r="B59" i="1"/>
  <c r="J66" i="1"/>
  <c r="B16" i="1"/>
  <c r="D17" i="1"/>
  <c r="R16" i="1"/>
  <c r="Q37" i="1"/>
  <c r="Q29" i="1"/>
  <c r="P29" i="1"/>
  <c r="D18" i="1" l="1"/>
  <c r="B17" i="1"/>
  <c r="R17" i="1"/>
  <c r="Q45" i="1"/>
  <c r="E50" i="1"/>
  <c r="E53" i="1" l="1"/>
  <c r="E62" i="1" s="1"/>
  <c r="R18" i="1"/>
  <c r="D19" i="1"/>
  <c r="B18" i="1"/>
  <c r="B19" i="1" l="1"/>
  <c r="D20" i="1"/>
  <c r="R19" i="1"/>
  <c r="Q53" i="1"/>
  <c r="Q61" i="1"/>
  <c r="P53" i="1"/>
  <c r="E64" i="1"/>
  <c r="L64" i="1" s="1"/>
  <c r="E66" i="1"/>
  <c r="L66" i="1" s="1"/>
  <c r="D22" i="1" l="1"/>
  <c r="R20" i="1"/>
  <c r="B20" i="1"/>
  <c r="L62" i="1"/>
  <c r="P61" i="1"/>
  <c r="D23" i="1" l="1"/>
  <c r="B22" i="1"/>
  <c r="R22" i="1"/>
  <c r="R21" i="1"/>
  <c r="S21" i="1"/>
  <c r="B23" i="1" l="1"/>
  <c r="D24" i="1"/>
  <c r="R23" i="1"/>
  <c r="D25" i="1" l="1"/>
  <c r="B24" i="1"/>
  <c r="R24" i="1"/>
  <c r="B25" i="1" l="1"/>
  <c r="D26" i="1"/>
  <c r="R25" i="1"/>
  <c r="D27" i="1" l="1"/>
  <c r="R26" i="1"/>
  <c r="B26" i="1"/>
  <c r="B27" i="1" l="1"/>
  <c r="D28" i="1"/>
  <c r="R27" i="1"/>
  <c r="R28" i="1" l="1"/>
  <c r="S29" i="1" s="1"/>
  <c r="D30" i="1"/>
  <c r="B28" i="1"/>
  <c r="R29" i="1" l="1"/>
  <c r="B30" i="1"/>
  <c r="R30" i="1"/>
  <c r="D31" i="1"/>
  <c r="D32" i="1" l="1"/>
  <c r="B31" i="1"/>
  <c r="R31" i="1"/>
  <c r="R32" i="1" l="1"/>
  <c r="D33" i="1"/>
  <c r="B32" i="1"/>
  <c r="B33" i="1" l="1"/>
  <c r="R33" i="1"/>
  <c r="D34" i="1"/>
  <c r="D35" i="1" l="1"/>
  <c r="B34" i="1"/>
  <c r="R34" i="1"/>
  <c r="B35" i="1" l="1"/>
  <c r="D36" i="1"/>
  <c r="R35" i="1"/>
  <c r="D38" i="1" l="1"/>
  <c r="R36" i="1"/>
  <c r="B36" i="1"/>
  <c r="B38" i="1" l="1"/>
  <c r="D39" i="1"/>
  <c r="R38" i="1"/>
  <c r="R37" i="1"/>
  <c r="S37" i="1"/>
  <c r="R39" i="1" l="1"/>
  <c r="B39" i="1"/>
  <c r="D40" i="1"/>
  <c r="B40" i="1" l="1"/>
  <c r="R40" i="1"/>
  <c r="D41" i="1"/>
  <c r="R41" i="1" l="1"/>
  <c r="B41" i="1"/>
  <c r="D42" i="1"/>
  <c r="D43" i="1" l="1"/>
  <c r="B42" i="1"/>
  <c r="R42" i="1"/>
  <c r="D44" i="1" l="1"/>
  <c r="R43" i="1"/>
  <c r="B43" i="1"/>
  <c r="B44" i="1" l="1"/>
  <c r="D46" i="1"/>
  <c r="R44" i="1"/>
  <c r="R45" i="1" l="1"/>
  <c r="S45" i="1"/>
  <c r="D47" i="1"/>
  <c r="R46" i="1"/>
  <c r="B46" i="1"/>
  <c r="D48" i="1" l="1"/>
  <c r="B47" i="1"/>
  <c r="R47" i="1"/>
  <c r="B48" i="1" l="1"/>
  <c r="D49" i="1"/>
  <c r="R48" i="1"/>
  <c r="D50" i="1" l="1"/>
  <c r="B49" i="1"/>
  <c r="R49" i="1"/>
  <c r="D51" i="1" l="1"/>
  <c r="B50" i="1"/>
  <c r="R50" i="1"/>
  <c r="B51" i="1" l="1"/>
  <c r="R51" i="1"/>
  <c r="D52" i="1"/>
  <c r="R52" i="1" l="1"/>
  <c r="S53" i="1" s="1"/>
  <c r="B52" i="1"/>
  <c r="R53" i="1" l="1"/>
  <c r="R54" i="1"/>
  <c r="R55" i="1" l="1"/>
  <c r="R56" i="1" l="1"/>
  <c r="R57" i="1" l="1"/>
  <c r="R58" i="1" l="1"/>
  <c r="R59" i="1" l="1"/>
  <c r="R60" i="1" l="1"/>
  <c r="S61" i="1" s="1"/>
  <c r="R61" i="1" l="1"/>
  <c r="R62" i="1" s="1"/>
</calcChain>
</file>

<file path=xl/sharedStrings.xml><?xml version="1.0" encoding="utf-8"?>
<sst xmlns="http://schemas.openxmlformats.org/spreadsheetml/2006/main" count="79" uniqueCount="34">
  <si>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</si>
  <si>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</si>
  <si>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</si>
  <si>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</si>
  <si>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</si>
  <si>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</si>
  <si>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</si>
  <si>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</si>
  <si>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</si>
  <si>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</si>
  <si>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</si>
  <si>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Cory Lanovaz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</si>
  <si>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</si>
  <si>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</si>
  <si>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</si>
  <si>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</si>
  <si>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</si>
  <si>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</si>
  <si>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</si>
  <si>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</si>
  <si>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</si>
  <si>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Entered</t>
  </si>
  <si>
    <t>Submitted</t>
  </si>
  <si>
    <t>Subtotal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</si>
  <si>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</si>
  <si>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</si>
  <si>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</si>
  <si>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</si>
  <si>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</si>
  <si>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</si>
  <si>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</si>
  <si>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</si>
  <si>
    <t>Y</t>
  </si>
  <si>
    <t>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</si>
</sst>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0.0"/>
    <numFmt numFmtId="167" formatCode="dddd"/>
  </numFmts>
  <fonts count="14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158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92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4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6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4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166" fontId="7" fillId="3" borderId="8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0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2" fontId="7" fillId="6" borderId="7" xfId="157" applyNumberFormat="1" applyFont="1" applyFill="1" applyBorder="1" applyAlignment="1">
      <alignment vertical="center" wrapText="1"/>
    </xf>
    <xf numFmtId="166" fontId="7" fillId="3" borderId="8" xfId="157" applyNumberFormat="1" applyFont="1" applyFill="1" applyBorder="1" applyAlignment="1">
      <alignment horizontal="center" vertical="center"/>
    </xf>
    <xf numFmtId="166" fontId="7" fillId="3" borderId="1" xfId="157" applyNumberFormat="1" applyFont="1" applyFill="1" applyBorder="1" applyAlignment="1">
      <alignment horizontal="center" vertical="center"/>
    </xf>
    <xf numFmtId="2" fontId="7" fillId="4" borderId="1" xfId="157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5" fontId="7" fillId="6" borderId="6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6" borderId="5" xfId="0" applyNumberFormat="1" applyFont="1" applyFill="1" applyBorder="1" applyAlignment="1">
      <alignment horizontal="center" vertical="center"/>
    </xf>
    <xf numFmtId="2" fontId="9" fillId="6" borderId="6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5" fontId="7" fillId="6" borderId="5" xfId="157" applyNumberFormat="1" applyFont="1" applyFill="1" applyBorder="1" applyAlignment="1">
      <alignment horizontal="center" vertical="center"/>
    </xf>
    <xf numFmtId="165" fontId="7" fillId="6" borderId="6" xfId="157" applyNumberFormat="1" applyFont="1" applyFill="1" applyBorder="1" applyAlignment="1">
      <alignment horizontal="center" vertical="center"/>
    </xf>
    <xf numFmtId="165" fontId="7" fillId="3" borderId="5" xfId="157" applyNumberFormat="1" applyFont="1" applyFill="1" applyBorder="1" applyAlignment="1">
      <alignment horizontal="center" vertical="center"/>
    </xf>
    <xf numFmtId="165" fontId="7" fillId="3" borderId="6" xfId="157" applyNumberFormat="1" applyFont="1" applyFill="1" applyBorder="1" applyAlignment="1">
      <alignment horizontal="center" vertical="center"/>
    </xf>
    <xf numFmtId="2" fontId="7" fillId="6" borderId="5" xfId="157" applyNumberFormat="1" applyFont="1" applyFill="1" applyBorder="1" applyAlignment="1">
      <alignment horizontal="center" vertical="center"/>
    </xf>
    <xf numFmtId="2" fontId="7" fillId="6" borderId="6" xfId="157" applyNumberFormat="1" applyFont="1" applyFill="1" applyBorder="1" applyAlignment="1">
      <alignment horizontal="center" vertical="center"/>
    </xf>
    <xf numFmtId="167" fontId="9" fillId="5" borderId="5" xfId="0" applyNumberFormat="1" applyFont="1" applyFill="1" applyBorder="1" applyAlignment="1">
      <alignment horizontal="left" vertical="center" indent="1"/>
    </xf>
    <xf numFmtId="167" fontId="9" fillId="5" borderId="3" xfId="0" applyNumberFormat="1" applyFont="1" applyFill="1" applyBorder="1" applyAlignment="1">
      <alignment horizontal="left" vertical="center" indent="1"/>
    </xf>
    <xf numFmtId="2" fontId="7" fillId="6" borderId="5" xfId="0" applyNumberFormat="1" applyFont="1" applyFill="1" applyBorder="1" applyAlignment="1">
      <alignment horizontal="center" vertical="center" wrapText="1"/>
    </xf>
    <xf numFmtId="164" fontId="9" fillId="5" borderId="5" xfId="1" applyNumberFormat="1" applyFont="1" applyFill="1" applyBorder="1" applyAlignment="1">
      <alignment horizontal="center" vertical="center"/>
    </xf>
    <xf numFmtId="164" fontId="9" fillId="5" borderId="6" xfId="1" applyNumberFormat="1" applyFont="1" applyFill="1" applyBorder="1" applyAlignment="1">
      <alignment horizontal="center" vertical="center"/>
    </xf>
    <xf numFmtId="164" fontId="7" fillId="6" borderId="5" xfId="1" applyNumberFormat="1" applyFont="1" applyFill="1" applyBorder="1" applyAlignment="1">
      <alignment horizontal="center" vertical="center"/>
    </xf>
    <xf numFmtId="164" fontId="7" fillId="6" borderId="6" xfId="1" applyNumberFormat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164" fontId="9" fillId="4" borderId="5" xfId="1" applyNumberFormat="1" applyFont="1" applyFill="1" applyBorder="1" applyAlignment="1">
      <alignment horizontal="center" vertical="center"/>
    </xf>
    <xf numFmtId="164" fontId="9" fillId="4" borderId="6" xfId="1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</cellXfs>
  <cellStyles count="158">
    <cellStyle name="Currency" xfId="1" builtinId="4"/>
    <cellStyle name="Followed Hyperlink" xfId="133" builtinId="9" hidden="1"/>
    <cellStyle name="Followed Hyperlink" xfId="126" builtinId="9" hidden="1"/>
    <cellStyle name="Followed Hyperlink" xfId="155" builtinId="9" hidden="1"/>
    <cellStyle name="Followed Hyperlink" xfId="42" builtinId="9" hidden="1"/>
    <cellStyle name="Followed Hyperlink" xfId="109" builtinId="9" hidden="1"/>
    <cellStyle name="Followed Hyperlink" xfId="63" builtinId="9" hidden="1"/>
    <cellStyle name="Followed Hyperlink" xfId="15" builtinId="9" hidden="1"/>
    <cellStyle name="Followed Hyperlink" xfId="22" builtinId="9" hidden="1"/>
    <cellStyle name="Followed Hyperlink" xfId="99" builtinId="9" hidden="1"/>
    <cellStyle name="Followed Hyperlink" xfId="19" builtinId="9" hidden="1"/>
    <cellStyle name="Followed Hyperlink" xfId="32" builtinId="9" hidden="1"/>
    <cellStyle name="Followed Hyperlink" xfId="20" builtinId="9" hidden="1"/>
    <cellStyle name="Followed Hyperlink" xfId="144" builtinId="9" hidden="1"/>
    <cellStyle name="Followed Hyperlink" xfId="89" builtinId="9" hidden="1"/>
    <cellStyle name="Followed Hyperlink" xfId="104" builtinId="9" hidden="1"/>
    <cellStyle name="Followed Hyperlink" xfId="58" builtinId="9" hidden="1"/>
    <cellStyle name="Followed Hyperlink" xfId="103" builtinId="9" hidden="1"/>
    <cellStyle name="Followed Hyperlink" xfId="56" builtinId="9" hidden="1"/>
    <cellStyle name="Followed Hyperlink" xfId="13" builtinId="9" hidden="1"/>
    <cellStyle name="Followed Hyperlink" xfId="37" builtinId="9" hidden="1"/>
    <cellStyle name="Followed Hyperlink" xfId="29" builtinId="9" hidden="1"/>
    <cellStyle name="Followed Hyperlink" xfId="24" builtinId="9" hidden="1"/>
    <cellStyle name="Followed Hyperlink" xfId="118" builtinId="9" hidden="1"/>
    <cellStyle name="Followed Hyperlink" xfId="137" builtinId="9" hidden="1"/>
    <cellStyle name="Followed Hyperlink" xfId="106" builtinId="9" hidden="1"/>
    <cellStyle name="Followed Hyperlink" xfId="7" builtinId="9" hidden="1"/>
    <cellStyle name="Followed Hyperlink" xfId="87" builtinId="9" hidden="1"/>
    <cellStyle name="Followed Hyperlink" xfId="92" builtinId="9" hidden="1"/>
    <cellStyle name="Followed Hyperlink" xfId="154" builtinId="9" hidden="1"/>
    <cellStyle name="Followed Hyperlink" xfId="141" builtinId="9" hidden="1"/>
    <cellStyle name="Followed Hyperlink" xfId="43" builtinId="9" hidden="1"/>
    <cellStyle name="Followed Hyperlink" xfId="75" builtinId="9" hidden="1"/>
    <cellStyle name="Followed Hyperlink" xfId="11" builtinId="9" hidden="1"/>
    <cellStyle name="Followed Hyperlink" xfId="30" builtinId="9" hidden="1"/>
    <cellStyle name="Followed Hyperlink" xfId="45" builtinId="9" hidden="1"/>
    <cellStyle name="Followed Hyperlink" xfId="21" builtinId="9" hidden="1"/>
    <cellStyle name="Followed Hyperlink" xfId="86" builtinId="9" hidden="1"/>
    <cellStyle name="Followed Hyperlink" xfId="5" builtinId="9" hidden="1"/>
    <cellStyle name="Followed Hyperlink" xfId="23" builtinId="9" hidden="1"/>
    <cellStyle name="Followed Hyperlink" xfId="108" builtinId="9" hidden="1"/>
    <cellStyle name="Followed Hyperlink" xfId="143" builtinId="9" hidden="1"/>
    <cellStyle name="Followed Hyperlink" xfId="71" builtinId="9" hidden="1"/>
    <cellStyle name="Followed Hyperlink" xfId="18" builtinId="9" hidden="1"/>
    <cellStyle name="Followed Hyperlink" xfId="150" builtinId="9" hidden="1"/>
    <cellStyle name="Followed Hyperlink" xfId="149" builtinId="9" hidden="1"/>
    <cellStyle name="Followed Hyperlink" xfId="54" builtinId="9" hidden="1"/>
    <cellStyle name="Followed Hyperlink" xfId="26" builtinId="9" hidden="1"/>
    <cellStyle name="Followed Hyperlink" xfId="68" builtinId="9" hidden="1"/>
    <cellStyle name="Followed Hyperlink" xfId="112" builtinId="9" hidden="1"/>
    <cellStyle name="Followed Hyperlink" xfId="91" builtinId="9" hidden="1"/>
    <cellStyle name="Followed Hyperlink" xfId="94" builtinId="9" hidden="1"/>
    <cellStyle name="Followed Hyperlink" xfId="62" builtinId="9" hidden="1"/>
    <cellStyle name="Followed Hyperlink" xfId="55" builtinId="9" hidden="1"/>
    <cellStyle name="Followed Hyperlink" xfId="88" builtinId="9" hidden="1"/>
    <cellStyle name="Followed Hyperlink" xfId="97" builtinId="9" hidden="1"/>
    <cellStyle name="Followed Hyperlink" xfId="64" builtinId="9" hidden="1"/>
    <cellStyle name="Followed Hyperlink" xfId="156" builtinId="9" hidden="1"/>
    <cellStyle name="Followed Hyperlink" xfId="27" builtinId="9" hidden="1"/>
    <cellStyle name="Followed Hyperlink" xfId="119" builtinId="9" hidden="1"/>
    <cellStyle name="Followed Hyperlink" xfId="111" builtinId="9" hidden="1"/>
    <cellStyle name="Followed Hyperlink" xfId="61" builtinId="9" hidden="1"/>
    <cellStyle name="Followed Hyperlink" xfId="81" builtinId="9" hidden="1"/>
    <cellStyle name="Followed Hyperlink" xfId="33" builtinId="9" hidden="1"/>
    <cellStyle name="Followed Hyperlink" xfId="140" builtinId="9" hidden="1"/>
    <cellStyle name="Followed Hyperlink" xfId="121" builtinId="9" hidden="1"/>
    <cellStyle name="Followed Hyperlink" xfId="83" builtinId="9" hidden="1"/>
    <cellStyle name="Followed Hyperlink" xfId="25" builtinId="9" hidden="1"/>
    <cellStyle name="Followed Hyperlink" xfId="136" builtinId="9" hidden="1"/>
    <cellStyle name="Followed Hyperlink" xfId="124" builtinId="9" hidden="1"/>
    <cellStyle name="Followed Hyperlink" xfId="52" builtinId="9" hidden="1"/>
    <cellStyle name="Followed Hyperlink" xfId="57" builtinId="9" hidden="1"/>
    <cellStyle name="Followed Hyperlink" xfId="98" builtinId="9" hidden="1"/>
    <cellStyle name="Followed Hyperlink" xfId="38" builtinId="9" hidden="1"/>
    <cellStyle name="Followed Hyperlink" xfId="82" builtinId="9" hidden="1"/>
    <cellStyle name="Followed Hyperlink" xfId="49" builtinId="9" hidden="1"/>
    <cellStyle name="Followed Hyperlink" xfId="72" builtinId="9" hidden="1"/>
    <cellStyle name="Followed Hyperlink" xfId="69" builtinId="9" hidden="1"/>
    <cellStyle name="Followed Hyperlink" xfId="53" builtinId="9" hidden="1"/>
    <cellStyle name="Followed Hyperlink" xfId="142" builtinId="9" hidden="1"/>
    <cellStyle name="Followed Hyperlink" xfId="36" builtinId="9" hidden="1"/>
    <cellStyle name="Followed Hyperlink" xfId="102" builtinId="9" hidden="1"/>
    <cellStyle name="Followed Hyperlink" xfId="77" builtinId="9" hidden="1"/>
    <cellStyle name="Followed Hyperlink" xfId="80" builtinId="9" hidden="1"/>
    <cellStyle name="Followed Hyperlink" xfId="46" builtinId="9" hidden="1"/>
    <cellStyle name="Followed Hyperlink" xfId="48" builtinId="9" hidden="1"/>
    <cellStyle name="Followed Hyperlink" xfId="115" builtinId="9" hidden="1"/>
    <cellStyle name="Followed Hyperlink" xfId="131" builtinId="9" hidden="1"/>
    <cellStyle name="Followed Hyperlink" xfId="105" builtinId="9" hidden="1"/>
    <cellStyle name="Followed Hyperlink" xfId="79" builtinId="9" hidden="1"/>
    <cellStyle name="Followed Hyperlink" xfId="9" builtinId="9" hidden="1"/>
    <cellStyle name="Followed Hyperlink" xfId="28" builtinId="9" hidden="1"/>
    <cellStyle name="Followed Hyperlink" xfId="39" builtinId="9" hidden="1"/>
    <cellStyle name="Followed Hyperlink" xfId="59" builtinId="9" hidden="1"/>
    <cellStyle name="Followed Hyperlink" xfId="110" builtinId="9" hidden="1"/>
    <cellStyle name="Followed Hyperlink" xfId="120" builtinId="9" hidden="1"/>
    <cellStyle name="Followed Hyperlink" xfId="139" builtinId="9" hidden="1"/>
    <cellStyle name="Followed Hyperlink" xfId="116" builtinId="9" hidden="1"/>
    <cellStyle name="Followed Hyperlink" xfId="50" builtinId="9" hidden="1"/>
    <cellStyle name="Followed Hyperlink" xfId="129" builtinId="9" hidden="1"/>
    <cellStyle name="Followed Hyperlink" xfId="84" builtinId="9" hidden="1"/>
    <cellStyle name="Followed Hyperlink" xfId="135" builtinId="9" hidden="1"/>
    <cellStyle name="Followed Hyperlink" xfId="114" builtinId="9" hidden="1"/>
    <cellStyle name="Followed Hyperlink" xfId="85" builtinId="9" hidden="1"/>
    <cellStyle name="Followed Hyperlink" xfId="66" builtinId="9" hidden="1"/>
    <cellStyle name="Followed Hyperlink" xfId="96" builtinId="9" hidden="1"/>
    <cellStyle name="Followed Hyperlink" xfId="117" builtinId="9" hidden="1"/>
    <cellStyle name="Followed Hyperlink" xfId="35" builtinId="9" hidden="1"/>
    <cellStyle name="Followed Hyperlink" xfId="44" builtinId="9" hidden="1"/>
    <cellStyle name="Followed Hyperlink" xfId="130" builtinId="9" hidden="1"/>
    <cellStyle name="Followed Hyperlink" xfId="70" builtinId="9" hidden="1"/>
    <cellStyle name="Followed Hyperlink" xfId="151" builtinId="9" hidden="1"/>
    <cellStyle name="Followed Hyperlink" xfId="73" builtinId="9" hidden="1"/>
    <cellStyle name="Followed Hyperlink" xfId="145" builtinId="9" hidden="1"/>
    <cellStyle name="Followed Hyperlink" xfId="31" builtinId="9" hidden="1"/>
    <cellStyle name="Followed Hyperlink" xfId="122" builtinId="9" hidden="1"/>
    <cellStyle name="Followed Hyperlink" xfId="147" builtinId="9" hidden="1"/>
    <cellStyle name="Followed Hyperlink" xfId="125" builtinId="9" hidden="1"/>
    <cellStyle name="Followed Hyperlink" xfId="60" builtinId="9" hidden="1"/>
    <cellStyle name="Followed Hyperlink" xfId="100" builtinId="9" hidden="1"/>
    <cellStyle name="Followed Hyperlink" xfId="17" builtinId="9" hidden="1"/>
    <cellStyle name="Followed Hyperlink" xfId="93" builtinId="9" hidden="1"/>
    <cellStyle name="Followed Hyperlink" xfId="16" builtinId="9" hidden="1"/>
    <cellStyle name="Followed Hyperlink" xfId="138" builtinId="9" hidden="1"/>
    <cellStyle name="Followed Hyperlink" xfId="132" builtinId="9" hidden="1"/>
    <cellStyle name="Followed Hyperlink" xfId="128" builtinId="9" hidden="1"/>
    <cellStyle name="Followed Hyperlink" xfId="76" builtinId="9" hidden="1"/>
    <cellStyle name="Followed Hyperlink" xfId="41" builtinId="9" hidden="1"/>
    <cellStyle name="Followed Hyperlink" xfId="153" builtinId="9" hidden="1"/>
    <cellStyle name="Followed Hyperlink" xfId="34" builtinId="9" hidden="1"/>
    <cellStyle name="Followed Hyperlink" xfId="65" builtinId="9" hidden="1"/>
    <cellStyle name="Followed Hyperlink" xfId="74" builtinId="9" hidden="1"/>
    <cellStyle name="Followed Hyperlink" xfId="107" builtinId="9" hidden="1"/>
    <cellStyle name="Followed Hyperlink" xfId="123" builtinId="9" hidden="1"/>
    <cellStyle name="Followed Hyperlink" xfId="101" builtinId="9" hidden="1"/>
    <cellStyle name="Followed Hyperlink" xfId="47" builtinId="9" hidden="1"/>
    <cellStyle name="Followed Hyperlink" xfId="148" builtinId="9" hidden="1"/>
    <cellStyle name="Followed Hyperlink" xfId="40" builtinId="9" hidden="1"/>
    <cellStyle name="Followed Hyperlink" xfId="134" builtinId="9" hidden="1"/>
    <cellStyle name="Followed Hyperlink" xfId="90" builtinId="9" hidden="1"/>
    <cellStyle name="Followed Hyperlink" xfId="113" builtinId="9" hidden="1"/>
    <cellStyle name="Followed Hyperlink" xfId="127" builtinId="9" hidden="1"/>
    <cellStyle name="Followed Hyperlink" xfId="95" builtinId="9" hidden="1"/>
    <cellStyle name="Followed Hyperlink" xfId="146" builtinId="9" hidden="1"/>
    <cellStyle name="Followed Hyperlink" xfId="152" builtinId="9" hidden="1"/>
    <cellStyle name="Followed Hyperlink" xfId="67" builtinId="9" hidden="1"/>
    <cellStyle name="Followed Hyperlink" xfId="3" builtinId="9" hidden="1"/>
    <cellStyle name="Followed Hyperlink" xfId="51" builtinId="9" hidden="1"/>
    <cellStyle name="Followed Hyperlink" xfId="7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/>
    <cellStyle name="Normal" xfId="0" builtinId="0"/>
    <cellStyle name="Normal 2" xfId="157"/>
  </cellStyles>
  <dxfs count="66"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  <dxf>
      <font>
        <b/>
        <i/>
        <color rgb="FFFF0000"/>
      </font>
    </dxf>
    <dxf>
      <font>
        <b/>
        <i val="0"/>
        <color theme="9" tint="-0.2499465926084170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S71"/>
  <sheetViews>
    <sheetView showGridLines="0" showZeros="0" tabSelected="1" zoomScaleNormal="100" workbookViewId="0">
      <selection activeCell="O50" sqref="O50"/>
    </sheetView>
  </sheetViews>
  <sheetFormatPr defaultColWidth="8.88671875" defaultRowHeight="13.2" x14ac:dyDescent="0.25"/>
  <cols>
    <col min="1" max="1" width="2.6640625" style="2" customWidth="1"/>
    <col min="2" max="2" width="11.33203125" style="2" customWidth="1"/>
    <col min="3" max="3" width="5.33203125" style="2" customWidth="1"/>
    <col min="4" max="4" width="13.88671875" style="2" customWidth="1"/>
    <col min="5" max="5" width="10.33203125" style="2" customWidth="1"/>
    <col min="6" max="6" width="9.33203125" style="2" customWidth="1"/>
    <col min="7" max="7" width="1.6640625" style="2" customWidth="1"/>
    <col min="8" max="8" width="9.33203125" style="2" customWidth="1"/>
    <col min="9" max="9" width="1.6640625" style="2" customWidth="1"/>
    <col min="10" max="10" width="6.6640625" style="2" customWidth="1"/>
    <col min="11" max="11" width="4.33203125" style="2" customWidth="1"/>
    <col min="12" max="12" width="23.6640625" style="2" customWidth="1"/>
    <col min="13" max="13" width="31" style="2" bestFit="1" customWidth="1"/>
    <col min="14" max="15" width="12.6640625" style="2" customWidth="1"/>
    <col min="16" max="17" width="8.88671875" style="2"/>
    <col min="18" max="18" width="10.44140625" style="2" bestFit="1" customWidth="1"/>
    <col min="19" max="19" width="12.33203125" style="2" bestFit="1" customWidth="1"/>
    <col min="20" max="16384" width="8.88671875" style="2"/>
  </cols>
  <sheetData>
    <row r="2" spans="2:18" ht="27.6" x14ac:dyDescent="0.45">
      <c r="B2" s="1"/>
      <c r="C2" s="1"/>
      <c r="I2" s="3"/>
      <c r="J2" s="3"/>
      <c r="L2" s="4" t="s">
        <v>0</v>
      </c>
    </row>
    <row r="3" spans="2:18" x14ac:dyDescent="0.25">
      <c r="B3" s="1"/>
      <c r="C3" s="1"/>
      <c r="I3" s="3"/>
      <c r="J3" s="3"/>
    </row>
    <row r="4" spans="2:18" ht="27.6" x14ac:dyDescent="0.25">
      <c r="B4" s="24"/>
      <c r="C4" s="10"/>
      <c r="I4" s="3"/>
      <c r="J4" s="3"/>
    </row>
    <row r="5" spans="2:18" s="6" customFormat="1" x14ac:dyDescent="0.3">
      <c r="B5" s="7"/>
      <c r="C5" s="7"/>
      <c r="I5" s="8"/>
      <c r="J5" s="8"/>
    </row>
    <row r="6" spans="2:18" s="6" customFormat="1" ht="17.100000000000001" customHeight="1" x14ac:dyDescent="0.3">
      <c r="B6" s="14" t="s">
        <v>1</v>
      </c>
      <c r="C6" s="14"/>
      <c r="D6" s="78"/>
      <c r="E6" s="78"/>
      <c r="F6" s="16"/>
      <c r="G6" s="12" t="s">
        <v>2</v>
      </c>
      <c r="I6" s="12"/>
      <c r="J6" s="12"/>
      <c r="K6" s="88">
        <v>42767</v>
      </c>
      <c r="L6" s="88"/>
    </row>
    <row r="7" spans="2:18" s="6" customFormat="1" ht="17.100000000000001" customHeight="1" x14ac:dyDescent="0.3">
      <c r="B7" s="14" t="s">
        <v>3</v>
      </c>
      <c r="C7" s="14"/>
      <c r="D7" s="78"/>
      <c r="E7" s="78"/>
      <c r="F7" s="16"/>
      <c r="G7" s="12" t="s">
        <v>4</v>
      </c>
      <c r="I7" s="12"/>
      <c r="J7" s="12"/>
      <c r="K7" s="89">
        <v>42794</v>
      </c>
      <c r="L7" s="89"/>
    </row>
    <row r="8" spans="2:18" s="6" customFormat="1" ht="17.100000000000001" customHeight="1" x14ac:dyDescent="0.3">
      <c r="B8" s="14" t="s">
        <v>5</v>
      </c>
      <c r="C8" s="14"/>
      <c r="D8" s="78"/>
      <c r="E8" s="78"/>
      <c r="F8" s="16"/>
      <c r="G8" s="9"/>
      <c r="I8" s="13"/>
      <c r="J8" s="13"/>
      <c r="K8" s="15"/>
      <c r="L8" s="15"/>
    </row>
    <row r="9" spans="2:18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18" s="6" customFormat="1" ht="17.100000000000001" customHeight="1" x14ac:dyDescent="0.3">
      <c r="B10" s="12" t="s">
        <v>6</v>
      </c>
      <c r="C10" s="12"/>
      <c r="D10" s="79" t="s">
        <v>7</v>
      </c>
      <c r="E10" s="79"/>
      <c r="F10" s="17"/>
      <c r="G10" s="12" t="s">
        <v>8</v>
      </c>
      <c r="I10" s="12"/>
      <c r="J10" s="12"/>
      <c r="K10" s="84" t="s">
        <v>9</v>
      </c>
      <c r="L10" s="84"/>
    </row>
    <row r="11" spans="2:18" s="6" customFormat="1" ht="17.100000000000001" customHeight="1" x14ac:dyDescent="0.3">
      <c r="B11" s="12" t="s">
        <v>10</v>
      </c>
      <c r="C11" s="12"/>
      <c r="D11" s="80" t="s">
        <v>11</v>
      </c>
      <c r="E11" s="80"/>
      <c r="F11" s="17"/>
      <c r="G11" s="12" t="s">
        <v>12</v>
      </c>
      <c r="I11" s="12"/>
      <c r="J11" s="12"/>
      <c r="K11" s="90" t="s">
        <v>13</v>
      </c>
      <c r="L11" s="80"/>
    </row>
    <row r="12" spans="2:18" ht="18.75" customHeight="1" x14ac:dyDescent="0.25">
      <c r="D12" s="11"/>
    </row>
    <row r="13" spans="2:18" ht="30" customHeight="1" x14ac:dyDescent="0.25">
      <c r="B13" s="81" t="s">
        <v>14</v>
      </c>
      <c r="C13" s="82"/>
      <c r="D13" s="83"/>
      <c r="E13" s="43" t="s">
        <v>15</v>
      </c>
      <c r="F13" s="91" t="s">
        <v>16</v>
      </c>
      <c r="G13" s="91"/>
      <c r="H13" s="85" t="s">
        <v>17</v>
      </c>
      <c r="I13" s="85"/>
      <c r="J13" s="85" t="s">
        <v>18</v>
      </c>
      <c r="K13" s="85"/>
      <c r="L13" s="34" t="s">
        <v>19</v>
      </c>
      <c r="M13" s="36" t="s">
        <v>20</v>
      </c>
      <c r="N13" s="37" t="s">
        <v>21</v>
      </c>
      <c r="O13" s="37" t="s">
        <v>22</v>
      </c>
    </row>
    <row r="14" spans="2:18" ht="21.9" customHeight="1" x14ac:dyDescent="0.25">
      <c r="B14" s="66">
        <f>D14</f>
        <v>42765</v>
      </c>
      <c r="C14" s="67"/>
      <c r="D14" s="23">
        <f>IF($K$6="","",IF(WEEKDAY($K$6)&lt;&gt;2,K6-(WEEKDAY(K6)-2),K6))</f>
        <v>42765</v>
      </c>
      <c r="E14" s="41">
        <f t="shared" ref="E14:E20" si="0">+(H14-F14)*24</f>
        <v>0</v>
      </c>
      <c r="F14" s="60"/>
      <c r="G14" s="61"/>
      <c r="H14" s="62"/>
      <c r="I14" s="63"/>
      <c r="J14" s="64"/>
      <c r="K14" s="65"/>
      <c r="L14" s="35">
        <f t="shared" ref="L14" si="1">IF(SUM(E14-J14)&gt;24,"You've entered more than 24 hours.",SUM(E14-J14))</f>
        <v>0</v>
      </c>
      <c r="M14" s="47"/>
      <c r="N14" s="48"/>
      <c r="O14" s="38"/>
      <c r="P14"/>
      <c r="R14" s="2">
        <f t="shared" ref="R14:R15" si="2">IF(ISERR(MONTH(D14)),0,IF(MONTH(D14)&lt;&gt;MONTH(K$7),0,IF(AND(WEEKDAY(D14)&lt;&gt;1,WEEKDAY(D14)&lt;&gt;7),8,0)))</f>
        <v>0</v>
      </c>
    </row>
    <row r="15" spans="2:18" ht="21.9" customHeight="1" x14ac:dyDescent="0.25">
      <c r="B15" s="66">
        <f t="shared" ref="B15:B20" si="3">D15</f>
        <v>42766</v>
      </c>
      <c r="C15" s="67"/>
      <c r="D15" s="23">
        <f t="shared" ref="D15:D28" si="4">IF($K$6="","",IF(D14="","",IF(D14+1&gt;$K$7,"",D14+1)))</f>
        <v>42766</v>
      </c>
      <c r="E15" s="41">
        <f t="shared" si="0"/>
        <v>0</v>
      </c>
      <c r="F15" s="60"/>
      <c r="G15" s="61"/>
      <c r="H15" s="62"/>
      <c r="I15" s="63"/>
      <c r="J15" s="64"/>
      <c r="K15" s="65"/>
      <c r="L15" s="25">
        <f t="shared" ref="L15" si="5">IF(SUM(E15-J15)&gt;24,"You've entered more than 24 hours.",SUM(E15-J15))</f>
        <v>0</v>
      </c>
      <c r="M15" s="47"/>
      <c r="N15" s="49"/>
      <c r="O15" s="39"/>
      <c r="P15"/>
      <c r="R15" s="2">
        <f t="shared" si="2"/>
        <v>0</v>
      </c>
    </row>
    <row r="16" spans="2:18" ht="21.9" customHeight="1" x14ac:dyDescent="0.25">
      <c r="B16" s="66">
        <f t="shared" si="3"/>
        <v>42767</v>
      </c>
      <c r="C16" s="67"/>
      <c r="D16" s="23">
        <f t="shared" si="4"/>
        <v>42767</v>
      </c>
      <c r="E16" s="41">
        <f t="shared" si="0"/>
        <v>6.9999999999999991</v>
      </c>
      <c r="F16" s="51">
        <v>0.375</v>
      </c>
      <c r="G16" s="52"/>
      <c r="H16" s="53">
        <v>0.66666666666666663</v>
      </c>
      <c r="I16" s="54"/>
      <c r="J16" s="55"/>
      <c r="K16" s="56"/>
      <c r="L16" s="25">
        <f t="shared" ref="L16:L19" si="6">IF(SUM(E16-J16)&gt;24,"You've entered more than 24 hours.",SUM(E16-J16))</f>
        <v>6.9999999999999991</v>
      </c>
      <c r="M16" s="47"/>
      <c r="N16" s="39" t="s">
        <v>32</v>
      </c>
      <c r="O16" s="39" t="s">
        <v>32</v>
      </c>
      <c r="P16"/>
      <c r="R16" s="2">
        <f>IF(ISERR(MONTH(D16)),0,IF(MONTH(D16)&lt;&gt;MONTH(K$7),0,IF(AND(WEEKDAY(D16)&lt;&gt;1,WEEKDAY(D16)&lt;&gt;7),8,0)))</f>
        <v>8</v>
      </c>
    </row>
    <row r="17" spans="2:19" ht="21.9" customHeight="1" x14ac:dyDescent="0.25">
      <c r="B17" s="66">
        <f t="shared" si="3"/>
        <v>42768</v>
      </c>
      <c r="C17" s="67"/>
      <c r="D17" s="23">
        <f t="shared" si="4"/>
        <v>42768</v>
      </c>
      <c r="E17" s="41">
        <f t="shared" si="0"/>
        <v>7.75</v>
      </c>
      <c r="F17" s="51">
        <v>0.32291666666666669</v>
      </c>
      <c r="G17" s="52"/>
      <c r="H17" s="53">
        <v>0.64583333333333337</v>
      </c>
      <c r="I17" s="54"/>
      <c r="J17" s="55">
        <v>1</v>
      </c>
      <c r="K17" s="56"/>
      <c r="L17" s="25">
        <f t="shared" si="6"/>
        <v>6.75</v>
      </c>
      <c r="M17" s="47"/>
      <c r="N17" s="39" t="s">
        <v>32</v>
      </c>
      <c r="O17" s="39" t="s">
        <v>32</v>
      </c>
      <c r="P17"/>
      <c r="R17" s="2">
        <f t="shared" ref="R17:R20" si="7">IF(ISERR(MONTH(D17)),0,IF(MONTH(D17)&lt;&gt;MONTH(K$7),0,IF(AND(WEEKDAY(D17)&lt;&gt;1,WEEKDAY(D17)&lt;&gt;7),8,0)))</f>
        <v>8</v>
      </c>
    </row>
    <row r="18" spans="2:19" ht="21.9" customHeight="1" x14ac:dyDescent="0.25">
      <c r="B18" s="66">
        <f t="shared" si="3"/>
        <v>42769</v>
      </c>
      <c r="C18" s="67"/>
      <c r="D18" s="23">
        <f t="shared" si="4"/>
        <v>42769</v>
      </c>
      <c r="E18" s="41">
        <f t="shared" si="0"/>
        <v>8.5</v>
      </c>
      <c r="F18" s="51">
        <v>0.3125</v>
      </c>
      <c r="G18" s="52"/>
      <c r="H18" s="53">
        <v>0.66666666666666663</v>
      </c>
      <c r="I18" s="54"/>
      <c r="J18" s="55"/>
      <c r="K18" s="56"/>
      <c r="L18" s="25">
        <f t="shared" si="6"/>
        <v>8.5</v>
      </c>
      <c r="M18" s="47"/>
      <c r="N18" s="39" t="s">
        <v>32</v>
      </c>
      <c r="O18" s="39" t="s">
        <v>32</v>
      </c>
      <c r="P18"/>
      <c r="R18" s="2">
        <f t="shared" si="7"/>
        <v>8</v>
      </c>
    </row>
    <row r="19" spans="2:19" ht="21.9" customHeight="1" x14ac:dyDescent="0.25">
      <c r="B19" s="66">
        <f t="shared" si="3"/>
        <v>42770</v>
      </c>
      <c r="C19" s="67"/>
      <c r="D19" s="23">
        <f t="shared" si="4"/>
        <v>42770</v>
      </c>
      <c r="E19" s="41">
        <f t="shared" si="0"/>
        <v>0</v>
      </c>
      <c r="F19" s="51"/>
      <c r="G19" s="52"/>
      <c r="H19" s="53"/>
      <c r="I19" s="54"/>
      <c r="J19" s="55"/>
      <c r="K19" s="56"/>
      <c r="L19" s="25">
        <f t="shared" si="6"/>
        <v>0</v>
      </c>
      <c r="M19" s="40"/>
      <c r="N19" s="39"/>
      <c r="O19" s="39"/>
      <c r="P19"/>
      <c r="R19" s="2">
        <f t="shared" si="7"/>
        <v>0</v>
      </c>
    </row>
    <row r="20" spans="2:19" ht="21.9" customHeight="1" x14ac:dyDescent="0.25">
      <c r="B20" s="66">
        <f t="shared" si="3"/>
        <v>42771</v>
      </c>
      <c r="C20" s="67"/>
      <c r="D20" s="23">
        <f t="shared" si="4"/>
        <v>42771</v>
      </c>
      <c r="E20" s="41">
        <f t="shared" si="0"/>
        <v>0</v>
      </c>
      <c r="F20" s="51"/>
      <c r="G20" s="52"/>
      <c r="H20" s="53"/>
      <c r="I20" s="54"/>
      <c r="J20" s="55"/>
      <c r="K20" s="56"/>
      <c r="L20" s="25">
        <f t="shared" ref="L20" si="8">IF(SUM(E20-J20)&gt;24,"You've entered more than 24 hours.",SUM(E20-J20))</f>
        <v>0</v>
      </c>
      <c r="M20" s="40"/>
      <c r="N20" s="39"/>
      <c r="O20" s="39"/>
      <c r="R20" s="2">
        <f t="shared" si="7"/>
        <v>0</v>
      </c>
    </row>
    <row r="21" spans="2:19" ht="21.9" customHeight="1" x14ac:dyDescent="0.25">
      <c r="B21" s="29"/>
      <c r="C21" s="29" t="s">
        <v>23</v>
      </c>
      <c r="D21" s="23"/>
      <c r="E21" s="44">
        <f>SUBTOTAL(9,E14:E20)</f>
        <v>23.25</v>
      </c>
      <c r="F21" s="57"/>
      <c r="G21" s="58"/>
      <c r="H21" s="59"/>
      <c r="I21" s="59"/>
      <c r="J21" s="57">
        <f>SUBTOTAL(9,J14:J20)</f>
        <v>1</v>
      </c>
      <c r="K21" s="58"/>
      <c r="L21" s="28">
        <f>SUBTOTAL(9,L14:L20)</f>
        <v>22.25</v>
      </c>
      <c r="M21" s="40"/>
      <c r="N21" s="39"/>
      <c r="O21" s="39"/>
      <c r="P21" s="32"/>
      <c r="Q21" s="32">
        <f>SUBTOTAL(9,L14:L20)</f>
        <v>22.25</v>
      </c>
      <c r="R21" s="2">
        <f>SUBTOTAL(9,R14:R20)</f>
        <v>24</v>
      </c>
      <c r="S21" s="32">
        <f>SUBTOTAL(9,R14:R20)</f>
        <v>24</v>
      </c>
    </row>
    <row r="22" spans="2:19" ht="21.9" customHeight="1" x14ac:dyDescent="0.25">
      <c r="B22" s="66">
        <f>D22</f>
        <v>42772</v>
      </c>
      <c r="C22" s="67"/>
      <c r="D22" s="23">
        <f>IF($K$6="","",IF(D20="","",IF(D20+1&gt;$K$7,"",D20+1)))</f>
        <v>42772</v>
      </c>
      <c r="E22" s="41">
        <f t="shared" ref="E22:E23" si="9">+(H22-F22)*24</f>
        <v>8.5</v>
      </c>
      <c r="F22" s="51">
        <v>0.3125</v>
      </c>
      <c r="G22" s="52"/>
      <c r="H22" s="53">
        <v>0.66666666666666663</v>
      </c>
      <c r="I22" s="54"/>
      <c r="J22" s="55">
        <v>2</v>
      </c>
      <c r="K22" s="56"/>
      <c r="L22" s="25">
        <f t="shared" ref="L22:L24" si="10">IF(SUM(E22-J22)&gt;24,"You've entered more than 24 hours.",SUM(E22-J22))</f>
        <v>6.5</v>
      </c>
      <c r="M22" s="47"/>
      <c r="N22" s="39" t="s">
        <v>32</v>
      </c>
      <c r="O22" s="39" t="s">
        <v>32</v>
      </c>
      <c r="R22" s="2">
        <f t="shared" ref="R22:R27" si="11">IF(ISERR(MONTH(D22)),0,IF(MONTH(D22)&lt;&gt;MONTH(K$7),0,IF(AND(WEEKDAY(D22)&lt;&gt;1,WEEKDAY(D22)&lt;&gt;7),8,0)))</f>
        <v>8</v>
      </c>
    </row>
    <row r="23" spans="2:19" ht="21.9" customHeight="1" x14ac:dyDescent="0.25">
      <c r="B23" s="66">
        <f t="shared" ref="B23:B28" si="12">D23</f>
        <v>42773</v>
      </c>
      <c r="C23" s="67"/>
      <c r="D23" s="23">
        <f t="shared" si="4"/>
        <v>42773</v>
      </c>
      <c r="E23" s="41">
        <f t="shared" si="9"/>
        <v>8.2499999999999982</v>
      </c>
      <c r="F23" s="51">
        <v>0.32291666666666669</v>
      </c>
      <c r="G23" s="52"/>
      <c r="H23" s="53">
        <v>0.66666666666666663</v>
      </c>
      <c r="I23" s="54"/>
      <c r="J23" s="55">
        <v>1</v>
      </c>
      <c r="K23" s="56"/>
      <c r="L23" s="25">
        <f t="shared" si="10"/>
        <v>7.2499999999999982</v>
      </c>
      <c r="M23" s="47"/>
      <c r="N23" s="39" t="s">
        <v>32</v>
      </c>
      <c r="O23" s="39" t="s">
        <v>32</v>
      </c>
      <c r="R23" s="2">
        <f t="shared" si="11"/>
        <v>8</v>
      </c>
    </row>
    <row r="24" spans="2:19" ht="21.9" customHeight="1" x14ac:dyDescent="0.25">
      <c r="B24" s="66">
        <f t="shared" si="12"/>
        <v>42774</v>
      </c>
      <c r="C24" s="67"/>
      <c r="D24" s="23">
        <f>IF($K$6="","",IF(D23="","",IF(D23+1&gt;$K$7,"",D23+1)))</f>
        <v>42774</v>
      </c>
      <c r="E24" s="41">
        <f t="shared" ref="E24" si="13">+(H24-F24)*24</f>
        <v>8.2499999999999982</v>
      </c>
      <c r="F24" s="51">
        <v>0.32291666666666669</v>
      </c>
      <c r="G24" s="52"/>
      <c r="H24" s="53">
        <v>0.66666666666666663</v>
      </c>
      <c r="I24" s="54"/>
      <c r="J24" s="55">
        <v>0.5</v>
      </c>
      <c r="K24" s="56"/>
      <c r="L24" s="25">
        <f t="shared" si="10"/>
        <v>7.7499999999999982</v>
      </c>
      <c r="M24" s="47"/>
      <c r="N24" s="39" t="s">
        <v>32</v>
      </c>
      <c r="O24" s="39" t="s">
        <v>32</v>
      </c>
      <c r="R24" s="2">
        <f t="shared" si="11"/>
        <v>8</v>
      </c>
    </row>
    <row r="25" spans="2:19" ht="21.9" customHeight="1" x14ac:dyDescent="0.25">
      <c r="B25" s="66">
        <f t="shared" si="12"/>
        <v>42775</v>
      </c>
      <c r="C25" s="67"/>
      <c r="D25" s="23">
        <f t="shared" si="4"/>
        <v>42775</v>
      </c>
      <c r="E25" s="41">
        <f t="shared" ref="E25:E35" si="14">+(H25-F25)*24</f>
        <v>8.75</v>
      </c>
      <c r="F25" s="51">
        <v>0.30208333333333331</v>
      </c>
      <c r="G25" s="52"/>
      <c r="H25" s="53">
        <v>0.66666666666666663</v>
      </c>
      <c r="I25" s="54"/>
      <c r="J25" s="55">
        <v>1</v>
      </c>
      <c r="K25" s="56"/>
      <c r="L25" s="25">
        <f t="shared" ref="L25:L27" si="15">IF(SUM(E25-J25)&gt;24,"You've entered more than 24 hours.",SUM(E25-J25))</f>
        <v>7.75</v>
      </c>
      <c r="M25" s="47"/>
      <c r="N25" s="39" t="s">
        <v>32</v>
      </c>
      <c r="O25" s="39" t="s">
        <v>32</v>
      </c>
      <c r="R25" s="2">
        <f t="shared" si="11"/>
        <v>8</v>
      </c>
    </row>
    <row r="26" spans="2:19" ht="21.9" customHeight="1" x14ac:dyDescent="0.25">
      <c r="B26" s="66">
        <f t="shared" si="12"/>
        <v>42776</v>
      </c>
      <c r="C26" s="67"/>
      <c r="D26" s="23">
        <f t="shared" si="4"/>
        <v>42776</v>
      </c>
      <c r="E26" s="41">
        <f t="shared" si="14"/>
        <v>8.5</v>
      </c>
      <c r="F26" s="51">
        <v>0.3125</v>
      </c>
      <c r="G26" s="52"/>
      <c r="H26" s="53">
        <v>0.66666666666666663</v>
      </c>
      <c r="I26" s="54"/>
      <c r="J26" s="55"/>
      <c r="K26" s="56"/>
      <c r="L26" s="25">
        <f t="shared" si="15"/>
        <v>8.5</v>
      </c>
      <c r="M26" s="47"/>
      <c r="N26" s="39" t="s">
        <v>32</v>
      </c>
      <c r="O26" s="39" t="s">
        <v>32</v>
      </c>
      <c r="R26" s="2">
        <f t="shared" si="11"/>
        <v>8</v>
      </c>
    </row>
    <row r="27" spans="2:19" ht="21.9" customHeight="1" x14ac:dyDescent="0.25">
      <c r="B27" s="66">
        <f t="shared" si="12"/>
        <v>42777</v>
      </c>
      <c r="C27" s="67"/>
      <c r="D27" s="23">
        <f t="shared" si="4"/>
        <v>42777</v>
      </c>
      <c r="E27" s="41">
        <f t="shared" si="14"/>
        <v>0</v>
      </c>
      <c r="F27" s="51"/>
      <c r="G27" s="52"/>
      <c r="H27" s="53"/>
      <c r="I27" s="54"/>
      <c r="J27" s="55"/>
      <c r="K27" s="56"/>
      <c r="L27" s="25">
        <f t="shared" si="15"/>
        <v>0</v>
      </c>
      <c r="M27" s="40"/>
      <c r="N27" s="39"/>
      <c r="O27" s="39"/>
      <c r="R27" s="2">
        <f t="shared" si="11"/>
        <v>0</v>
      </c>
    </row>
    <row r="28" spans="2:19" ht="21.9" customHeight="1" x14ac:dyDescent="0.25">
      <c r="B28" s="66">
        <f t="shared" si="12"/>
        <v>42778</v>
      </c>
      <c r="C28" s="67"/>
      <c r="D28" s="23">
        <f t="shared" si="4"/>
        <v>42778</v>
      </c>
      <c r="E28" s="41">
        <f t="shared" ref="E28" si="16">+(H28-F28)*24</f>
        <v>0</v>
      </c>
      <c r="F28" s="51"/>
      <c r="G28" s="52"/>
      <c r="H28" s="53"/>
      <c r="I28" s="54"/>
      <c r="J28" s="55"/>
      <c r="K28" s="56"/>
      <c r="L28" s="25">
        <f t="shared" ref="L28" si="17">IF(SUM(E28-J28)&gt;24,"You've entered more than 24 hours.",SUM(E28-J28))</f>
        <v>0</v>
      </c>
      <c r="M28" s="40"/>
      <c r="N28" s="39"/>
      <c r="O28" s="39"/>
      <c r="R28" s="2">
        <f>IF(ISERR(MONTH(D28)),0,IF(MONTH(D28)&lt;&gt;MONTH(K$7),0,IF(AND(WEEKDAY(D28)&lt;&gt;1,WEEKDAY(D28)&lt;&gt;7),8,0)))</f>
        <v>0</v>
      </c>
    </row>
    <row r="29" spans="2:19" ht="21.9" customHeight="1" x14ac:dyDescent="0.25">
      <c r="B29" s="46"/>
      <c r="C29" s="29" t="s">
        <v>23</v>
      </c>
      <c r="D29" s="23"/>
      <c r="E29" s="44">
        <f>SUBTOTAL(9,E22:E28)</f>
        <v>42.25</v>
      </c>
      <c r="F29" s="57"/>
      <c r="G29" s="58"/>
      <c r="H29" s="59"/>
      <c r="I29" s="59"/>
      <c r="J29" s="57"/>
      <c r="K29" s="58"/>
      <c r="L29" s="28">
        <f>SUBTOTAL(9,L22:L28)</f>
        <v>37.75</v>
      </c>
      <c r="M29" s="40"/>
      <c r="N29" s="39"/>
      <c r="O29" s="39"/>
      <c r="P29" s="32">
        <f>SUBTOTAL(9,L14:L28)</f>
        <v>60</v>
      </c>
      <c r="Q29" s="32">
        <f>SUBTOTAL(9,L14:L28)</f>
        <v>60</v>
      </c>
      <c r="R29" s="2">
        <f>SUBTOTAL(9,R22:R28)</f>
        <v>40</v>
      </c>
      <c r="S29" s="32">
        <f>SUBTOTAL(9,R14:R28)</f>
        <v>64</v>
      </c>
    </row>
    <row r="30" spans="2:19" ht="21.9" customHeight="1" x14ac:dyDescent="0.25">
      <c r="B30" s="66">
        <f>D30</f>
        <v>42779</v>
      </c>
      <c r="C30" s="67"/>
      <c r="D30" s="23">
        <f>IF($K$6="","",IF(D28="","",IF(D28+1&gt;$K$7,"",D28+1)))</f>
        <v>42779</v>
      </c>
      <c r="E30" s="41">
        <f t="shared" ref="E30:E31" si="18">+(H30-F30)*24</f>
        <v>10.25</v>
      </c>
      <c r="F30" s="60">
        <v>0.30208333333333331</v>
      </c>
      <c r="G30" s="61"/>
      <c r="H30" s="62">
        <v>0.72916666666666663</v>
      </c>
      <c r="I30" s="63"/>
      <c r="J30" s="64"/>
      <c r="K30" s="65"/>
      <c r="L30" s="25">
        <f t="shared" ref="L30:L32" si="19">IF(SUM(E30-J30)&gt;24,"You've entered more than 24 hours.",SUM(E30-J30))</f>
        <v>10.25</v>
      </c>
      <c r="M30" s="47"/>
      <c r="N30" s="39" t="s">
        <v>32</v>
      </c>
      <c r="O30" s="39" t="s">
        <v>32</v>
      </c>
      <c r="R30" s="2">
        <f t="shared" ref="R30:R36" si="20">IF(ISERR(MONTH(D30)),0,IF(MONTH(D30)&lt;&gt;MONTH(K$7),0,IF(AND(WEEKDAY(D30)&lt;&gt;1,WEEKDAY(D30)&lt;&gt;7),8,0)))</f>
        <v>8</v>
      </c>
    </row>
    <row r="31" spans="2:19" ht="21.9" customHeight="1" x14ac:dyDescent="0.25">
      <c r="B31" s="66">
        <f t="shared" ref="B31:B36" si="21">D31</f>
        <v>42780</v>
      </c>
      <c r="C31" s="67"/>
      <c r="D31" s="23">
        <f t="shared" ref="D31:D34" si="22">IF($K$6="","",IF(D30="","",IF(D30+1&gt;$K$7,"",D30+1)))</f>
        <v>42780</v>
      </c>
      <c r="E31" s="41">
        <f t="shared" si="18"/>
        <v>10.500000000000002</v>
      </c>
      <c r="F31" s="60">
        <v>0.30208333333333331</v>
      </c>
      <c r="G31" s="61"/>
      <c r="H31" s="62">
        <v>0.73958333333333337</v>
      </c>
      <c r="I31" s="63"/>
      <c r="J31" s="64"/>
      <c r="K31" s="65"/>
      <c r="L31" s="25">
        <f t="shared" si="19"/>
        <v>10.500000000000002</v>
      </c>
      <c r="M31" s="47"/>
      <c r="N31" s="39" t="s">
        <v>32</v>
      </c>
      <c r="O31" s="39" t="s">
        <v>32</v>
      </c>
      <c r="R31" s="2">
        <f t="shared" si="20"/>
        <v>8</v>
      </c>
    </row>
    <row r="32" spans="2:19" ht="21.9" customHeight="1" x14ac:dyDescent="0.25">
      <c r="B32" s="66">
        <f t="shared" si="21"/>
        <v>42781</v>
      </c>
      <c r="C32" s="67"/>
      <c r="D32" s="23">
        <f t="shared" si="22"/>
        <v>42781</v>
      </c>
      <c r="E32" s="41">
        <f t="shared" ref="E32" si="23">+(H32-F32)*24</f>
        <v>8.75</v>
      </c>
      <c r="F32" s="60">
        <v>0.30208333333333331</v>
      </c>
      <c r="G32" s="61"/>
      <c r="H32" s="62">
        <v>0.66666666666666663</v>
      </c>
      <c r="I32" s="63"/>
      <c r="J32" s="64">
        <v>1</v>
      </c>
      <c r="K32" s="65"/>
      <c r="L32" s="25">
        <f t="shared" si="19"/>
        <v>7.75</v>
      </c>
      <c r="M32" s="47"/>
      <c r="N32" s="39" t="s">
        <v>32</v>
      </c>
      <c r="O32" s="39" t="s">
        <v>32</v>
      </c>
      <c r="R32" s="2">
        <f t="shared" si="20"/>
        <v>8</v>
      </c>
    </row>
    <row r="33" spans="2:19" ht="21.9" customHeight="1" x14ac:dyDescent="0.25">
      <c r="B33" s="66">
        <f t="shared" si="21"/>
        <v>42782</v>
      </c>
      <c r="C33" s="67"/>
      <c r="D33" s="23">
        <f t="shared" si="22"/>
        <v>42782</v>
      </c>
      <c r="E33" s="41">
        <f t="shared" si="14"/>
        <v>11.5</v>
      </c>
      <c r="F33" s="60">
        <v>0.27083333333333331</v>
      </c>
      <c r="G33" s="61"/>
      <c r="H33" s="62">
        <v>0.75</v>
      </c>
      <c r="I33" s="63"/>
      <c r="J33" s="64">
        <f>(TIMEVALUE("1:00:00 PM")-TIMEVALUE("9:45:00 am"))*24</f>
        <v>3.2499999999999991</v>
      </c>
      <c r="K33" s="65"/>
      <c r="L33" s="25">
        <f t="shared" ref="L33:L35" si="24">IF(SUM(E33-J33)&gt;24,"You've entered more than 24 hours.",SUM(E33-J33))</f>
        <v>8.25</v>
      </c>
      <c r="M33" s="47"/>
      <c r="N33" s="39" t="s">
        <v>32</v>
      </c>
      <c r="O33" s="39" t="s">
        <v>32</v>
      </c>
      <c r="R33" s="2">
        <f t="shared" si="20"/>
        <v>8</v>
      </c>
    </row>
    <row r="34" spans="2:19" ht="21.9" customHeight="1" x14ac:dyDescent="0.25">
      <c r="B34" s="66">
        <f t="shared" si="21"/>
        <v>42783</v>
      </c>
      <c r="C34" s="67"/>
      <c r="D34" s="23">
        <f t="shared" si="22"/>
        <v>42783</v>
      </c>
      <c r="E34" s="41">
        <f t="shared" si="14"/>
        <v>2.25</v>
      </c>
      <c r="F34" s="60">
        <v>0.33333333333333331</v>
      </c>
      <c r="G34" s="61"/>
      <c r="H34" s="62">
        <v>0.42708333333333331</v>
      </c>
      <c r="I34" s="63"/>
      <c r="J34" s="64"/>
      <c r="K34" s="65"/>
      <c r="L34" s="25">
        <f t="shared" si="24"/>
        <v>2.25</v>
      </c>
      <c r="M34" s="47"/>
      <c r="N34" s="39" t="s">
        <v>32</v>
      </c>
      <c r="O34" s="39" t="s">
        <v>32</v>
      </c>
      <c r="R34" s="2">
        <f t="shared" si="20"/>
        <v>8</v>
      </c>
    </row>
    <row r="35" spans="2:19" ht="21.9" customHeight="1" x14ac:dyDescent="0.25">
      <c r="B35" s="66">
        <f t="shared" si="21"/>
        <v>42784</v>
      </c>
      <c r="C35" s="67"/>
      <c r="D35" s="23">
        <f t="shared" ref="D35:D52" si="25">IF($K$6="","",IF(D34="","",IF(D34+1&gt;$K$7,"",D34+1)))</f>
        <v>42784</v>
      </c>
      <c r="E35" s="41">
        <f t="shared" si="14"/>
        <v>0</v>
      </c>
      <c r="F35" s="51"/>
      <c r="G35" s="52"/>
      <c r="H35" s="53"/>
      <c r="I35" s="54"/>
      <c r="J35" s="55"/>
      <c r="K35" s="56"/>
      <c r="L35" s="25">
        <f t="shared" si="24"/>
        <v>0</v>
      </c>
      <c r="M35" s="40"/>
      <c r="N35" s="39"/>
      <c r="O35" s="39"/>
      <c r="R35" s="2">
        <f t="shared" si="20"/>
        <v>0</v>
      </c>
    </row>
    <row r="36" spans="2:19" ht="21.9" customHeight="1" x14ac:dyDescent="0.25">
      <c r="B36" s="66">
        <f t="shared" si="21"/>
        <v>42785</v>
      </c>
      <c r="C36" s="67"/>
      <c r="D36" s="23">
        <f t="shared" si="25"/>
        <v>42785</v>
      </c>
      <c r="E36" s="41">
        <f t="shared" ref="E36:E44" si="26">+(H36-F36)*24</f>
        <v>0</v>
      </c>
      <c r="F36" s="51"/>
      <c r="G36" s="52"/>
      <c r="H36" s="53"/>
      <c r="I36" s="54"/>
      <c r="J36" s="55"/>
      <c r="K36" s="56"/>
      <c r="L36" s="25">
        <f t="shared" ref="L36" si="27">IF(SUM(E36-J36)&gt;24,"You've entered more than 24 hours.",SUM(E36-J36))</f>
        <v>0</v>
      </c>
      <c r="M36" s="40"/>
      <c r="N36" s="39"/>
      <c r="O36" s="39"/>
      <c r="R36" s="2">
        <f t="shared" si="20"/>
        <v>0</v>
      </c>
    </row>
    <row r="37" spans="2:19" ht="21.9" customHeight="1" x14ac:dyDescent="0.25">
      <c r="B37" s="46"/>
      <c r="C37" s="29" t="s">
        <v>23</v>
      </c>
      <c r="D37" s="23"/>
      <c r="E37" s="44">
        <f>SUBTOTAL(9,E30:E36)</f>
        <v>43.25</v>
      </c>
      <c r="F37" s="57"/>
      <c r="G37" s="58"/>
      <c r="H37" s="59"/>
      <c r="I37" s="59"/>
      <c r="J37" s="57">
        <f>SUBTOTAL(9,J30:J36)</f>
        <v>4.2499999999999991</v>
      </c>
      <c r="K37" s="58"/>
      <c r="L37" s="28">
        <f>SUBTOTAL(9,L30:L36)</f>
        <v>39</v>
      </c>
      <c r="M37" s="40"/>
      <c r="N37" s="39"/>
      <c r="O37" s="39"/>
      <c r="P37" s="32">
        <f>SUBTOTAL(9,L30:L36)</f>
        <v>39</v>
      </c>
      <c r="Q37" s="32">
        <f>SUBTOTAL(9,L14:L36)</f>
        <v>99</v>
      </c>
      <c r="R37" s="2">
        <f>SUBTOTAL(9,R30:R36)</f>
        <v>40</v>
      </c>
      <c r="S37" s="32">
        <f>SUBTOTAL(9,R14:R36)</f>
        <v>104</v>
      </c>
    </row>
    <row r="38" spans="2:19" ht="21.9" customHeight="1" x14ac:dyDescent="0.25">
      <c r="B38" s="66">
        <f>D38</f>
        <v>42786</v>
      </c>
      <c r="C38" s="67"/>
      <c r="D38" s="23">
        <f>IF($K$6="","",IF(D36="","",IF(D36+1&gt;$K$7,"",D36+1)))</f>
        <v>42786</v>
      </c>
      <c r="E38" s="41">
        <f t="shared" si="26"/>
        <v>0</v>
      </c>
      <c r="F38" s="51"/>
      <c r="G38" s="52"/>
      <c r="H38" s="53"/>
      <c r="I38" s="54"/>
      <c r="J38" s="55"/>
      <c r="K38" s="56"/>
      <c r="L38" s="25">
        <f t="shared" ref="L38:L42" si="28">IF(SUM(E38-J38)&gt;24,"You've entered more than 24 hours.",SUM(E38-J38))</f>
        <v>0</v>
      </c>
      <c r="M38" s="40" t="s">
        <v>33</v>
      </c>
      <c r="N38" s="39" t="s">
        <v>32</v>
      </c>
      <c r="O38" s="39" t="s">
        <v>32</v>
      </c>
      <c r="R38" s="2">
        <f t="shared" ref="R38:R44" si="29">IF(ISERR(MONTH(D38)),0,IF(MONTH(D38)&lt;&gt;MONTH(K$7),0,IF(AND(WEEKDAY(D38)&lt;&gt;1,WEEKDAY(D38)&lt;&gt;7),8,0)))</f>
        <v>8</v>
      </c>
    </row>
    <row r="39" spans="2:19" ht="21.9" customHeight="1" x14ac:dyDescent="0.25">
      <c r="B39" s="66">
        <f t="shared" ref="B39:B44" si="30">D39</f>
        <v>42787</v>
      </c>
      <c r="C39" s="67"/>
      <c r="D39" s="23">
        <f t="shared" si="25"/>
        <v>42787</v>
      </c>
      <c r="E39" s="41">
        <f t="shared" si="26"/>
        <v>8.5</v>
      </c>
      <c r="F39" s="51">
        <v>0.34375</v>
      </c>
      <c r="G39" s="52"/>
      <c r="H39" s="53">
        <v>0.69791666666666663</v>
      </c>
      <c r="I39" s="54"/>
      <c r="J39" s="55">
        <v>1</v>
      </c>
      <c r="K39" s="56"/>
      <c r="L39" s="50">
        <f t="shared" si="28"/>
        <v>7.5</v>
      </c>
      <c r="M39" s="40"/>
      <c r="N39" s="39" t="s">
        <v>32</v>
      </c>
      <c r="O39" s="39" t="s">
        <v>32</v>
      </c>
      <c r="R39" s="2">
        <f t="shared" si="29"/>
        <v>8</v>
      </c>
    </row>
    <row r="40" spans="2:19" ht="21.9" customHeight="1" x14ac:dyDescent="0.25">
      <c r="B40" s="66">
        <f t="shared" si="30"/>
        <v>42788</v>
      </c>
      <c r="C40" s="67"/>
      <c r="D40" s="23">
        <f t="shared" si="25"/>
        <v>42788</v>
      </c>
      <c r="E40" s="41">
        <f t="shared" si="26"/>
        <v>8.2499999999999982</v>
      </c>
      <c r="F40" s="51">
        <v>0.32291666666666669</v>
      </c>
      <c r="G40" s="52"/>
      <c r="H40" s="53">
        <v>0.66666666666666663</v>
      </c>
      <c r="I40" s="54"/>
      <c r="J40" s="55">
        <v>1.5</v>
      </c>
      <c r="K40" s="56"/>
      <c r="L40" s="50">
        <f t="shared" si="28"/>
        <v>6.7499999999999982</v>
      </c>
      <c r="M40" s="40"/>
      <c r="N40" s="39" t="s">
        <v>32</v>
      </c>
      <c r="O40" s="39" t="s">
        <v>32</v>
      </c>
      <c r="R40" s="2">
        <f t="shared" si="29"/>
        <v>8</v>
      </c>
    </row>
    <row r="41" spans="2:19" ht="21.9" customHeight="1" x14ac:dyDescent="0.25">
      <c r="B41" s="66">
        <f t="shared" si="30"/>
        <v>42789</v>
      </c>
      <c r="C41" s="67"/>
      <c r="D41" s="23">
        <f t="shared" si="25"/>
        <v>42789</v>
      </c>
      <c r="E41" s="41">
        <f t="shared" si="26"/>
        <v>8.75</v>
      </c>
      <c r="F41" s="51">
        <v>0.3125</v>
      </c>
      <c r="G41" s="52"/>
      <c r="H41" s="53">
        <v>0.67708333333333337</v>
      </c>
      <c r="I41" s="54"/>
      <c r="J41" s="55"/>
      <c r="K41" s="56"/>
      <c r="L41" s="50">
        <f t="shared" si="28"/>
        <v>8.75</v>
      </c>
      <c r="M41" s="40"/>
      <c r="N41" s="39" t="s">
        <v>32</v>
      </c>
      <c r="O41" s="39" t="s">
        <v>32</v>
      </c>
      <c r="R41" s="2">
        <f t="shared" si="29"/>
        <v>8</v>
      </c>
    </row>
    <row r="42" spans="2:19" ht="21.9" customHeight="1" x14ac:dyDescent="0.25">
      <c r="B42" s="66">
        <f t="shared" si="30"/>
        <v>42790</v>
      </c>
      <c r="C42" s="67"/>
      <c r="D42" s="23">
        <f t="shared" si="25"/>
        <v>42790</v>
      </c>
      <c r="E42" s="41">
        <f t="shared" si="26"/>
        <v>8.5</v>
      </c>
      <c r="F42" s="60">
        <v>0.3125</v>
      </c>
      <c r="G42" s="61"/>
      <c r="H42" s="62">
        <v>0.66666666666666663</v>
      </c>
      <c r="I42" s="63"/>
      <c r="J42" s="64"/>
      <c r="K42" s="65"/>
      <c r="L42" s="50">
        <f t="shared" si="28"/>
        <v>8.5</v>
      </c>
      <c r="M42" s="40"/>
      <c r="N42" s="39" t="s">
        <v>32</v>
      </c>
      <c r="O42" s="39" t="s">
        <v>32</v>
      </c>
      <c r="R42" s="2">
        <f t="shared" si="29"/>
        <v>8</v>
      </c>
    </row>
    <row r="43" spans="2:19" ht="21.9" customHeight="1" x14ac:dyDescent="0.25">
      <c r="B43" s="66">
        <f t="shared" si="30"/>
        <v>42791</v>
      </c>
      <c r="C43" s="67"/>
      <c r="D43" s="23">
        <f t="shared" si="25"/>
        <v>42791</v>
      </c>
      <c r="E43" s="41">
        <f t="shared" si="26"/>
        <v>0</v>
      </c>
      <c r="F43" s="51"/>
      <c r="G43" s="52"/>
      <c r="H43" s="53"/>
      <c r="I43" s="54"/>
      <c r="J43" s="55"/>
      <c r="K43" s="56"/>
      <c r="L43" s="25">
        <f t="shared" ref="L43" si="31">IF(SUM(E43-J43)&gt;24,"You've entered more than 24 hours.",SUM(E43-J43))</f>
        <v>0</v>
      </c>
      <c r="M43" s="40"/>
      <c r="N43" s="39"/>
      <c r="O43" s="39"/>
      <c r="R43" s="2">
        <f t="shared" si="29"/>
        <v>0</v>
      </c>
    </row>
    <row r="44" spans="2:19" ht="21.9" customHeight="1" x14ac:dyDescent="0.25">
      <c r="B44" s="66">
        <f t="shared" si="30"/>
        <v>42792</v>
      </c>
      <c r="C44" s="67"/>
      <c r="D44" s="23">
        <f t="shared" si="25"/>
        <v>42792</v>
      </c>
      <c r="E44" s="41">
        <f t="shared" si="26"/>
        <v>0</v>
      </c>
      <c r="F44" s="51"/>
      <c r="G44" s="52"/>
      <c r="H44" s="53"/>
      <c r="I44" s="54"/>
      <c r="J44" s="55"/>
      <c r="K44" s="56"/>
      <c r="L44" s="25">
        <f t="shared" ref="L44" si="32">IF(SUM(E44-J44)&gt;24,"You've entered more than 24 hours.",SUM(E44-J44))</f>
        <v>0</v>
      </c>
      <c r="M44" s="40"/>
      <c r="N44" s="39"/>
      <c r="O44" s="39"/>
      <c r="R44" s="2">
        <f t="shared" si="29"/>
        <v>0</v>
      </c>
    </row>
    <row r="45" spans="2:19" ht="21.9" customHeight="1" x14ac:dyDescent="0.25">
      <c r="B45" s="46"/>
      <c r="C45" s="29" t="s">
        <v>23</v>
      </c>
      <c r="D45" s="23"/>
      <c r="E45" s="44">
        <f>SUBTOTAL(9,E38:E44)</f>
        <v>34</v>
      </c>
      <c r="F45" s="57"/>
      <c r="G45" s="58"/>
      <c r="H45" s="59"/>
      <c r="I45" s="59"/>
      <c r="J45" s="57"/>
      <c r="K45" s="58"/>
      <c r="L45" s="28">
        <f>SUBTOTAL(9,L38:L44)</f>
        <v>31.5</v>
      </c>
      <c r="M45" s="40"/>
      <c r="N45" s="39"/>
      <c r="O45" s="39"/>
      <c r="P45" s="32">
        <f>SUBTOTAL(9,L30:L44)</f>
        <v>70.5</v>
      </c>
      <c r="Q45" s="32">
        <f>SUBTOTAL(9,L14:L44)</f>
        <v>130.5</v>
      </c>
      <c r="R45" s="2">
        <f>SUBTOTAL(9,R38:R44)</f>
        <v>40</v>
      </c>
      <c r="S45" s="32">
        <f>SUBTOTAL(9,R14:R44)</f>
        <v>144</v>
      </c>
    </row>
    <row r="46" spans="2:19" ht="21.9" customHeight="1" x14ac:dyDescent="0.25">
      <c r="B46" s="66">
        <f>D46</f>
        <v>42793</v>
      </c>
      <c r="C46" s="67"/>
      <c r="D46" s="23">
        <f>IF($K$6="","",IF(D44="","",IF(D44+1&gt;$K$7,"",D44+1)))</f>
        <v>42793</v>
      </c>
      <c r="E46" s="41">
        <f t="shared" ref="E46:E52" si="33">+(H46-F46)*24</f>
        <v>9</v>
      </c>
      <c r="F46" s="60">
        <v>0.3125</v>
      </c>
      <c r="G46" s="61"/>
      <c r="H46" s="62">
        <v>0.6875</v>
      </c>
      <c r="I46" s="63"/>
      <c r="J46" s="64">
        <v>1.25</v>
      </c>
      <c r="K46" s="65"/>
      <c r="L46" s="25">
        <f t="shared" ref="L46:L48" si="34">IF(SUM(E46-J46)&gt;24,"You've entered more than 24 hours.",SUM(E46-J46))</f>
        <v>7.75</v>
      </c>
      <c r="M46" s="40"/>
      <c r="N46" s="39" t="s">
        <v>32</v>
      </c>
      <c r="O46" s="38" t="s">
        <v>32</v>
      </c>
      <c r="R46" s="2">
        <f t="shared" ref="R46:R52" si="35">IF(ISERR(MONTH(D46)),0,IF(MONTH(D46)&lt;&gt;MONTH(K$7),0,IF(AND(WEEKDAY(D46)&lt;&gt;1,WEEKDAY(D46)&lt;&gt;7),8,0)))</f>
        <v>8</v>
      </c>
    </row>
    <row r="47" spans="2:19" ht="21.9" customHeight="1" x14ac:dyDescent="0.25">
      <c r="B47" s="66">
        <f t="shared" ref="B47:B52" si="36">D47</f>
        <v>42794</v>
      </c>
      <c r="C47" s="67"/>
      <c r="D47" s="23">
        <f t="shared" si="25"/>
        <v>42794</v>
      </c>
      <c r="E47" s="41">
        <f t="shared" si="33"/>
        <v>8.5</v>
      </c>
      <c r="F47" s="60">
        <v>0.3125</v>
      </c>
      <c r="G47" s="61"/>
      <c r="H47" s="62">
        <v>0.66666666666666663</v>
      </c>
      <c r="I47" s="63"/>
      <c r="J47" s="64"/>
      <c r="K47" s="65"/>
      <c r="L47" s="25">
        <f t="shared" si="34"/>
        <v>8.5</v>
      </c>
      <c r="M47" s="40"/>
      <c r="N47" s="39" t="s">
        <v>32</v>
      </c>
      <c r="O47" s="39" t="s">
        <v>32</v>
      </c>
      <c r="R47" s="2">
        <f t="shared" si="35"/>
        <v>8</v>
      </c>
    </row>
    <row r="48" spans="2:19" ht="21.9" customHeight="1" x14ac:dyDescent="0.25">
      <c r="B48" s="66" t="str">
        <f t="shared" si="36"/>
        <v/>
      </c>
      <c r="C48" s="67"/>
      <c r="D48" s="23" t="str">
        <f t="shared" si="25"/>
        <v/>
      </c>
      <c r="E48" s="41">
        <f t="shared" si="33"/>
        <v>0</v>
      </c>
      <c r="F48" s="51"/>
      <c r="G48" s="52"/>
      <c r="H48" s="53"/>
      <c r="I48" s="54"/>
      <c r="J48" s="68"/>
      <c r="K48" s="56"/>
      <c r="L48" s="25">
        <f t="shared" si="34"/>
        <v>0</v>
      </c>
      <c r="M48" s="40"/>
      <c r="N48" s="39"/>
      <c r="O48" s="39"/>
      <c r="R48" s="2">
        <f t="shared" si="35"/>
        <v>0</v>
      </c>
    </row>
    <row r="49" spans="2:19" ht="21.9" customHeight="1" x14ac:dyDescent="0.25">
      <c r="B49" s="66" t="str">
        <f t="shared" si="36"/>
        <v/>
      </c>
      <c r="C49" s="67"/>
      <c r="D49" s="23" t="str">
        <f t="shared" si="25"/>
        <v/>
      </c>
      <c r="E49" s="41">
        <f t="shared" si="33"/>
        <v>0</v>
      </c>
      <c r="F49" s="51"/>
      <c r="G49" s="52"/>
      <c r="H49" s="53"/>
      <c r="I49" s="54"/>
      <c r="J49" s="55"/>
      <c r="K49" s="56"/>
      <c r="L49" s="25">
        <f t="shared" ref="L49:L51" si="37">IF(SUM(E49-J49)&gt;24,"You've entered more than 24 hours.",SUM(E49-J49))</f>
        <v>0</v>
      </c>
      <c r="M49" s="40"/>
      <c r="N49" s="39"/>
      <c r="O49" s="39"/>
      <c r="R49" s="2">
        <f t="shared" si="35"/>
        <v>0</v>
      </c>
    </row>
    <row r="50" spans="2:19" ht="21.9" customHeight="1" x14ac:dyDescent="0.25">
      <c r="B50" s="66" t="str">
        <f t="shared" si="36"/>
        <v/>
      </c>
      <c r="C50" s="67"/>
      <c r="D50" s="23" t="str">
        <f t="shared" si="25"/>
        <v/>
      </c>
      <c r="E50" s="41">
        <f t="shared" si="33"/>
        <v>0</v>
      </c>
      <c r="F50" s="51"/>
      <c r="G50" s="52"/>
      <c r="H50" s="53"/>
      <c r="I50" s="54"/>
      <c r="J50" s="55"/>
      <c r="K50" s="56"/>
      <c r="L50" s="25">
        <f t="shared" si="37"/>
        <v>0</v>
      </c>
      <c r="M50" s="40"/>
      <c r="N50" s="39"/>
      <c r="O50" s="39"/>
      <c r="R50" s="2">
        <f t="shared" si="35"/>
        <v>0</v>
      </c>
    </row>
    <row r="51" spans="2:19" ht="21.9" customHeight="1" x14ac:dyDescent="0.25">
      <c r="B51" s="66" t="str">
        <f t="shared" si="36"/>
        <v/>
      </c>
      <c r="C51" s="67"/>
      <c r="D51" s="23" t="str">
        <f t="shared" si="25"/>
        <v/>
      </c>
      <c r="E51" s="41">
        <f t="shared" si="33"/>
        <v>0</v>
      </c>
      <c r="F51" s="51"/>
      <c r="G51" s="52"/>
      <c r="H51" s="53"/>
      <c r="I51" s="54"/>
      <c r="J51" s="55"/>
      <c r="K51" s="56"/>
      <c r="L51" s="25">
        <f t="shared" si="37"/>
        <v>0</v>
      </c>
      <c r="M51" s="40"/>
      <c r="N51" s="39"/>
      <c r="O51" s="39"/>
      <c r="R51" s="2">
        <f t="shared" si="35"/>
        <v>0</v>
      </c>
    </row>
    <row r="52" spans="2:19" ht="21.9" customHeight="1" x14ac:dyDescent="0.25">
      <c r="B52" s="66" t="str">
        <f t="shared" si="36"/>
        <v/>
      </c>
      <c r="C52" s="67"/>
      <c r="D52" s="23" t="str">
        <f t="shared" si="25"/>
        <v/>
      </c>
      <c r="E52" s="41">
        <f t="shared" si="33"/>
        <v>0</v>
      </c>
      <c r="F52" s="51"/>
      <c r="G52" s="52"/>
      <c r="H52" s="53"/>
      <c r="I52" s="54"/>
      <c r="J52" s="55"/>
      <c r="K52" s="56"/>
      <c r="L52" s="25">
        <f t="shared" ref="L52" si="38">IF(SUM(E52-J52)&gt;24,"You've entered more than 24 hours.",SUM(E52-J52))</f>
        <v>0</v>
      </c>
      <c r="M52" s="40"/>
      <c r="N52" s="39"/>
      <c r="O52" s="39"/>
      <c r="R52" s="2">
        <f t="shared" si="35"/>
        <v>0</v>
      </c>
    </row>
    <row r="53" spans="2:19" ht="21.9" customHeight="1" x14ac:dyDescent="0.25">
      <c r="B53" s="46"/>
      <c r="C53" s="29" t="s">
        <v>23</v>
      </c>
      <c r="D53" s="23"/>
      <c r="E53" s="44">
        <f>SUBTOTAL(9,E46:E52)</f>
        <v>17.5</v>
      </c>
      <c r="F53" s="57"/>
      <c r="G53" s="58"/>
      <c r="H53" s="59"/>
      <c r="I53" s="59"/>
      <c r="J53" s="57"/>
      <c r="K53" s="58"/>
      <c r="L53" s="28">
        <f>SUBTOTAL(9,L46:L52)</f>
        <v>16.25</v>
      </c>
      <c r="M53" s="40"/>
      <c r="N53" s="39"/>
      <c r="O53" s="39"/>
      <c r="P53" s="32">
        <f>SUBTOTAL(9,L38:L52)</f>
        <v>47.75</v>
      </c>
      <c r="Q53" s="32">
        <f>SUBTOTAL(9,L22:L52)</f>
        <v>124.5</v>
      </c>
      <c r="R53" s="2">
        <f>SUBTOTAL(9,R46:R52)</f>
        <v>16</v>
      </c>
      <c r="S53" s="32">
        <f>SUBTOTAL(9,R22:R52)</f>
        <v>136</v>
      </c>
    </row>
    <row r="54" spans="2:19" ht="21.9" customHeight="1" x14ac:dyDescent="0.25">
      <c r="B54" s="66" t="str">
        <f>D54</f>
        <v/>
      </c>
      <c r="C54" s="67"/>
      <c r="D54" s="23" t="str">
        <f>IF($K$6="","",IF(D52="","",IF(D52+1&gt;$K$7,"",D52+1)))</f>
        <v/>
      </c>
      <c r="E54" s="41">
        <f t="shared" ref="E54:E60" si="39">+(H54-F54)*24</f>
        <v>0</v>
      </c>
      <c r="F54" s="51"/>
      <c r="G54" s="52"/>
      <c r="H54" s="53"/>
      <c r="I54" s="54"/>
      <c r="J54" s="55"/>
      <c r="K54" s="56"/>
      <c r="L54" s="25">
        <f t="shared" ref="L54:L60" si="40">IF(SUM(E54-J54)&gt;24,"You've entered more than 24 hours.",SUM(E54-J54))</f>
        <v>0</v>
      </c>
      <c r="M54" s="40"/>
      <c r="N54" s="38"/>
      <c r="O54" s="38"/>
      <c r="R54" s="2">
        <f t="shared" ref="R54:R60" si="41">IF(ISERR(MONTH(D54)),0,IF(MONTH(D54)&lt;&gt;MONTH(K$7),0,IF(AND(WEEKDAY(D54)&lt;&gt;1,WEEKDAY(D54)&lt;&gt;7),8,0)))</f>
        <v>0</v>
      </c>
    </row>
    <row r="55" spans="2:19" ht="21.9" customHeight="1" x14ac:dyDescent="0.25">
      <c r="B55" s="66" t="str">
        <f t="shared" ref="B55:B60" si="42">D55</f>
        <v/>
      </c>
      <c r="C55" s="67"/>
      <c r="D55" s="23" t="str">
        <f t="shared" ref="D55:D60" si="43">IF($K$6="","",IF(D54="","",IF(D54+1&gt;$K$7,"",D54+1)))</f>
        <v/>
      </c>
      <c r="E55" s="41">
        <f t="shared" si="39"/>
        <v>0</v>
      </c>
      <c r="F55" s="51"/>
      <c r="G55" s="52"/>
      <c r="H55" s="53"/>
      <c r="I55" s="54"/>
      <c r="J55" s="55"/>
      <c r="K55" s="56"/>
      <c r="L55" s="25">
        <f t="shared" si="40"/>
        <v>0</v>
      </c>
      <c r="M55" s="40"/>
      <c r="N55" s="39"/>
      <c r="O55" s="39"/>
      <c r="R55" s="2">
        <f t="shared" si="41"/>
        <v>0</v>
      </c>
    </row>
    <row r="56" spans="2:19" ht="21.9" customHeight="1" x14ac:dyDescent="0.25">
      <c r="B56" s="66" t="str">
        <f t="shared" si="42"/>
        <v/>
      </c>
      <c r="C56" s="67"/>
      <c r="D56" s="23" t="str">
        <f t="shared" si="43"/>
        <v/>
      </c>
      <c r="E56" s="41">
        <f t="shared" si="39"/>
        <v>0</v>
      </c>
      <c r="F56" s="51"/>
      <c r="G56" s="52"/>
      <c r="H56" s="53"/>
      <c r="I56" s="54"/>
      <c r="J56" s="55"/>
      <c r="K56" s="56"/>
      <c r="L56" s="25">
        <f t="shared" si="40"/>
        <v>0</v>
      </c>
      <c r="M56" s="40"/>
      <c r="N56" s="39"/>
      <c r="O56" s="39"/>
      <c r="R56" s="2">
        <f t="shared" si="41"/>
        <v>0</v>
      </c>
    </row>
    <row r="57" spans="2:19" ht="21.9" customHeight="1" x14ac:dyDescent="0.25">
      <c r="B57" s="66" t="str">
        <f t="shared" si="42"/>
        <v/>
      </c>
      <c r="C57" s="67"/>
      <c r="D57" s="23" t="str">
        <f t="shared" si="43"/>
        <v/>
      </c>
      <c r="E57" s="41">
        <f t="shared" si="39"/>
        <v>0</v>
      </c>
      <c r="F57" s="51"/>
      <c r="G57" s="52"/>
      <c r="H57" s="53"/>
      <c r="I57" s="54"/>
      <c r="J57" s="55"/>
      <c r="K57" s="56"/>
      <c r="L57" s="25">
        <f t="shared" si="40"/>
        <v>0</v>
      </c>
      <c r="M57" s="40"/>
      <c r="N57" s="39"/>
      <c r="O57" s="39"/>
      <c r="R57" s="2">
        <f t="shared" si="41"/>
        <v>0</v>
      </c>
    </row>
    <row r="58" spans="2:19" ht="21.9" customHeight="1" x14ac:dyDescent="0.25">
      <c r="B58" s="66" t="str">
        <f t="shared" si="42"/>
        <v/>
      </c>
      <c r="C58" s="67"/>
      <c r="D58" s="23" t="str">
        <f t="shared" si="43"/>
        <v/>
      </c>
      <c r="E58" s="41">
        <f t="shared" si="39"/>
        <v>0</v>
      </c>
      <c r="F58" s="51"/>
      <c r="G58" s="52"/>
      <c r="H58" s="53"/>
      <c r="I58" s="54"/>
      <c r="J58" s="55"/>
      <c r="K58" s="56"/>
      <c r="L58" s="25">
        <f t="shared" si="40"/>
        <v>0</v>
      </c>
      <c r="M58" s="40"/>
      <c r="N58" s="39"/>
      <c r="O58" s="39"/>
      <c r="R58" s="2">
        <f t="shared" si="41"/>
        <v>0</v>
      </c>
    </row>
    <row r="59" spans="2:19" ht="21.9" customHeight="1" x14ac:dyDescent="0.25">
      <c r="B59" s="66" t="str">
        <f t="shared" si="42"/>
        <v/>
      </c>
      <c r="C59" s="67"/>
      <c r="D59" s="23" t="str">
        <f t="shared" si="43"/>
        <v/>
      </c>
      <c r="E59" s="41">
        <f t="shared" si="39"/>
        <v>0</v>
      </c>
      <c r="F59" s="51"/>
      <c r="G59" s="52"/>
      <c r="H59" s="53"/>
      <c r="I59" s="54"/>
      <c r="J59" s="55"/>
      <c r="K59" s="56"/>
      <c r="L59" s="25">
        <f t="shared" si="40"/>
        <v>0</v>
      </c>
      <c r="M59" s="40"/>
      <c r="N59" s="39"/>
      <c r="O59" s="39"/>
      <c r="R59" s="2">
        <f t="shared" si="41"/>
        <v>0</v>
      </c>
    </row>
    <row r="60" spans="2:19" ht="21.9" customHeight="1" x14ac:dyDescent="0.25">
      <c r="B60" s="66" t="str">
        <f t="shared" si="42"/>
        <v/>
      </c>
      <c r="C60" s="67"/>
      <c r="D60" s="23" t="str">
        <f t="shared" si="43"/>
        <v/>
      </c>
      <c r="E60" s="41">
        <f t="shared" si="39"/>
        <v>0</v>
      </c>
      <c r="F60" s="51"/>
      <c r="G60" s="52"/>
      <c r="H60" s="53"/>
      <c r="I60" s="54"/>
      <c r="J60" s="55"/>
      <c r="K60" s="56"/>
      <c r="L60" s="25">
        <f t="shared" si="40"/>
        <v>0</v>
      </c>
      <c r="M60" s="40"/>
      <c r="N60" s="39"/>
      <c r="O60" s="39"/>
      <c r="R60" s="2">
        <f t="shared" si="41"/>
        <v>0</v>
      </c>
    </row>
    <row r="61" spans="2:19" ht="21.9" customHeight="1" x14ac:dyDescent="0.25">
      <c r="B61" s="30"/>
      <c r="C61" s="29" t="s">
        <v>23</v>
      </c>
      <c r="D61" s="31"/>
      <c r="E61" s="44">
        <f>SUBTOTAL(9,E54:E60)</f>
        <v>0</v>
      </c>
      <c r="F61" s="57"/>
      <c r="G61" s="58"/>
      <c r="H61" s="76"/>
      <c r="I61" s="77"/>
      <c r="J61" s="57"/>
      <c r="K61" s="58"/>
      <c r="L61" s="28">
        <f>SUBTOTAL(9,L54:L60)</f>
        <v>0</v>
      </c>
      <c r="P61" s="32">
        <f>SUBTOTAL(9,L30:L60)</f>
        <v>86.75</v>
      </c>
      <c r="Q61" s="32">
        <f>SUBTOTAL(9,L14:L60)</f>
        <v>146.75</v>
      </c>
      <c r="R61" s="2">
        <f>SUBTOTAL(9,R54:R60)</f>
        <v>0</v>
      </c>
      <c r="S61" s="32">
        <f>SUBTOTAL(9,R14:R60)</f>
        <v>160</v>
      </c>
    </row>
    <row r="62" spans="2:19" ht="21.9" customHeight="1" x14ac:dyDescent="0.25">
      <c r="D62" s="27" t="s">
        <v>24</v>
      </c>
      <c r="E62" s="28">
        <f>SUBTOTAL(9,E14:E61)</f>
        <v>160.25</v>
      </c>
      <c r="F62" s="86"/>
      <c r="G62" s="87"/>
      <c r="H62" s="86"/>
      <c r="I62" s="87"/>
      <c r="J62" s="86">
        <f t="shared" ref="J62:L62" si="44">SUBTOTAL(9,J14:J61)</f>
        <v>13.5</v>
      </c>
      <c r="K62" s="87"/>
      <c r="L62" s="28">
        <f t="shared" si="44"/>
        <v>146.75</v>
      </c>
      <c r="R62" s="2">
        <f>SUBTOTAL(9,R14:R61)</f>
        <v>160</v>
      </c>
    </row>
    <row r="63" spans="2:19" ht="21.9" customHeight="1" x14ac:dyDescent="0.25">
      <c r="D63" s="27" t="s">
        <v>25</v>
      </c>
      <c r="E63" s="33">
        <v>120</v>
      </c>
      <c r="F63" s="69"/>
      <c r="G63" s="70"/>
      <c r="H63" s="69"/>
      <c r="I63" s="70"/>
      <c r="J63" s="71">
        <f>-E63</f>
        <v>-120</v>
      </c>
      <c r="K63" s="72"/>
      <c r="L63" s="42"/>
    </row>
    <row r="64" spans="2:19" ht="21.9" customHeight="1" x14ac:dyDescent="0.25">
      <c r="D64" s="27" t="s">
        <v>26</v>
      </c>
      <c r="E64" s="45">
        <f>+E62*E63</f>
        <v>19230</v>
      </c>
      <c r="F64" s="74"/>
      <c r="G64" s="75"/>
      <c r="H64" s="73"/>
      <c r="I64" s="73"/>
      <c r="J64" s="74">
        <f>+J62*J63</f>
        <v>-1620</v>
      </c>
      <c r="K64" s="75"/>
      <c r="L64" s="45">
        <f>SUM(E64:J64)</f>
        <v>17610</v>
      </c>
      <c r="N64" s="32"/>
    </row>
    <row r="65" spans="2:12" ht="21.9" customHeight="1" x14ac:dyDescent="0.25">
      <c r="D65" s="27" t="s">
        <v>27</v>
      </c>
      <c r="E65" s="33">
        <v>120</v>
      </c>
      <c r="F65" s="69"/>
      <c r="G65" s="70"/>
      <c r="H65" s="69"/>
      <c r="I65" s="70"/>
      <c r="J65" s="71">
        <f>-E65</f>
        <v>-120</v>
      </c>
      <c r="K65" s="72"/>
      <c r="L65" s="26"/>
    </row>
    <row r="66" spans="2:12" ht="21.9" customHeight="1" x14ac:dyDescent="0.25">
      <c r="D66" s="27" t="s">
        <v>28</v>
      </c>
      <c r="E66" s="45">
        <f>+E62*E65</f>
        <v>19230</v>
      </c>
      <c r="F66" s="74"/>
      <c r="G66" s="75"/>
      <c r="H66" s="73"/>
      <c r="I66" s="73"/>
      <c r="J66" s="74">
        <f>+J62*J65</f>
        <v>-1620</v>
      </c>
      <c r="K66" s="75"/>
      <c r="L66" s="45">
        <f>SUM(E66:J66)</f>
        <v>17610</v>
      </c>
    </row>
    <row r="68" spans="2:12" ht="26.25" customHeight="1" x14ac:dyDescent="0.3">
      <c r="B68" s="5"/>
      <c r="C68" s="5"/>
      <c r="E68" s="84"/>
      <c r="F68" s="84"/>
      <c r="G68" s="84"/>
      <c r="H68" s="84"/>
      <c r="I68" s="84"/>
      <c r="J68" s="84"/>
      <c r="K68" s="84"/>
      <c r="L68" s="84"/>
    </row>
    <row r="69" spans="2:12" ht="17.100000000000001" customHeight="1" x14ac:dyDescent="0.25">
      <c r="E69" s="18" t="s">
        <v>29</v>
      </c>
      <c r="F69" s="19"/>
      <c r="G69" s="18"/>
      <c r="H69" s="20"/>
      <c r="I69" s="21"/>
      <c r="J69" s="19"/>
      <c r="K69" s="22" t="s">
        <v>30</v>
      </c>
      <c r="L69" s="18"/>
    </row>
    <row r="70" spans="2:12" s="6" customFormat="1" ht="17.25" customHeight="1" x14ac:dyDescent="0.3">
      <c r="E70" s="84"/>
      <c r="F70" s="84"/>
      <c r="G70" s="84"/>
      <c r="H70" s="84"/>
      <c r="I70" s="84"/>
      <c r="J70" s="84"/>
      <c r="K70" s="84"/>
      <c r="L70" s="84"/>
    </row>
    <row r="71" spans="2:12" ht="17.100000000000001" customHeight="1" x14ac:dyDescent="0.25">
      <c r="E71" s="18" t="s">
        <v>31</v>
      </c>
      <c r="F71" s="19"/>
      <c r="G71" s="21"/>
      <c r="H71" s="18"/>
      <c r="I71" s="18"/>
      <c r="J71" s="19"/>
      <c r="K71" s="22" t="s">
        <v>30</v>
      </c>
      <c r="L71" s="18"/>
    </row>
  </sheetData>
  <mergeCells count="218">
    <mergeCell ref="J66:K66"/>
    <mergeCell ref="F13:G13"/>
    <mergeCell ref="F14:G14"/>
    <mergeCell ref="F17:G17"/>
    <mergeCell ref="J27:K27"/>
    <mergeCell ref="J56:K56"/>
    <mergeCell ref="J62:K62"/>
    <mergeCell ref="J63:K63"/>
    <mergeCell ref="H22:I22"/>
    <mergeCell ref="H25:I25"/>
    <mergeCell ref="H26:I26"/>
    <mergeCell ref="H27:I27"/>
    <mergeCell ref="F18:G18"/>
    <mergeCell ref="F26:G26"/>
    <mergeCell ref="F66:G66"/>
    <mergeCell ref="H56:I56"/>
    <mergeCell ref="H17:I17"/>
    <mergeCell ref="H18:I18"/>
    <mergeCell ref="H19:I19"/>
    <mergeCell ref="J28:K28"/>
    <mergeCell ref="F30:G30"/>
    <mergeCell ref="J30:K30"/>
    <mergeCell ref="F33:G33"/>
    <mergeCell ref="J33:K33"/>
    <mergeCell ref="H62:I62"/>
    <mergeCell ref="H63:I63"/>
    <mergeCell ref="H13:I13"/>
    <mergeCell ref="H14:I14"/>
    <mergeCell ref="K6:L6"/>
    <mergeCell ref="K7:L7"/>
    <mergeCell ref="F27:G27"/>
    <mergeCell ref="F56:G56"/>
    <mergeCell ref="F62:G62"/>
    <mergeCell ref="F63:G63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B22:C22"/>
    <mergeCell ref="B25:C25"/>
    <mergeCell ref="B26:C26"/>
    <mergeCell ref="B27:C27"/>
    <mergeCell ref="E70:J70"/>
    <mergeCell ref="K68:L68"/>
    <mergeCell ref="K70:L70"/>
    <mergeCell ref="J13:K13"/>
    <mergeCell ref="J14:K14"/>
    <mergeCell ref="J17:K17"/>
    <mergeCell ref="J18:K18"/>
    <mergeCell ref="J19:K19"/>
    <mergeCell ref="E68:J68"/>
    <mergeCell ref="J20:K20"/>
    <mergeCell ref="J22:K22"/>
    <mergeCell ref="J25:K25"/>
    <mergeCell ref="J26:K26"/>
    <mergeCell ref="F22:G22"/>
    <mergeCell ref="F25:G25"/>
    <mergeCell ref="F19:G19"/>
    <mergeCell ref="F20:G20"/>
    <mergeCell ref="H66:I66"/>
    <mergeCell ref="H20:I20"/>
    <mergeCell ref="B58:C58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H58:I58"/>
    <mergeCell ref="J58:K58"/>
    <mergeCell ref="B60:C60"/>
    <mergeCell ref="F60:G60"/>
    <mergeCell ref="H60:I60"/>
    <mergeCell ref="B55:C55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60:K60"/>
    <mergeCell ref="B59:C59"/>
    <mergeCell ref="F59:G59"/>
    <mergeCell ref="H59:I59"/>
    <mergeCell ref="J59:K59"/>
    <mergeCell ref="B57:C57"/>
    <mergeCell ref="F57:G57"/>
    <mergeCell ref="B56:C56"/>
    <mergeCell ref="B19:C19"/>
    <mergeCell ref="B20:C20"/>
    <mergeCell ref="B31:C31"/>
    <mergeCell ref="H57:I57"/>
    <mergeCell ref="J57:K57"/>
    <mergeCell ref="F54:G54"/>
    <mergeCell ref="J54:K54"/>
    <mergeCell ref="F55:G55"/>
    <mergeCell ref="J55:K55"/>
    <mergeCell ref="F44:G44"/>
    <mergeCell ref="J44:K44"/>
    <mergeCell ref="F45:G45"/>
    <mergeCell ref="H45:I45"/>
    <mergeCell ref="H54:I54"/>
    <mergeCell ref="H55:I55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43:C43"/>
    <mergeCell ref="B44:C44"/>
    <mergeCell ref="B54:C54"/>
    <mergeCell ref="B35:C35"/>
    <mergeCell ref="B36:C36"/>
    <mergeCell ref="B38:C38"/>
    <mergeCell ref="B41:C41"/>
    <mergeCell ref="B42:C42"/>
    <mergeCell ref="B39:C39"/>
    <mergeCell ref="B46:C46"/>
    <mergeCell ref="B49:C49"/>
    <mergeCell ref="B52:C52"/>
    <mergeCell ref="B50:C50"/>
    <mergeCell ref="B51:C51"/>
    <mergeCell ref="H65:I65"/>
    <mergeCell ref="J65:K65"/>
    <mergeCell ref="H64:I64"/>
    <mergeCell ref="F64:G64"/>
    <mergeCell ref="J64:K64"/>
    <mergeCell ref="F65:G65"/>
    <mergeCell ref="F31:G31"/>
    <mergeCell ref="H31:I31"/>
    <mergeCell ref="J31:K31"/>
    <mergeCell ref="J45:K45"/>
    <mergeCell ref="F61:G61"/>
    <mergeCell ref="H61:I61"/>
    <mergeCell ref="J61:K61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8:G58"/>
    <mergeCell ref="F46:G46"/>
    <mergeCell ref="H46:I46"/>
    <mergeCell ref="J46:K46"/>
    <mergeCell ref="B47:C47"/>
    <mergeCell ref="F47:G47"/>
    <mergeCell ref="H47:I47"/>
    <mergeCell ref="J47:K47"/>
    <mergeCell ref="B48:C48"/>
    <mergeCell ref="F48:G48"/>
    <mergeCell ref="H48:I48"/>
    <mergeCell ref="J48:K48"/>
    <mergeCell ref="F52:G52"/>
    <mergeCell ref="H52:I52"/>
    <mergeCell ref="J52:K52"/>
    <mergeCell ref="F53:G53"/>
    <mergeCell ref="H53:I53"/>
    <mergeCell ref="J53:K53"/>
    <mergeCell ref="F49:G49"/>
    <mergeCell ref="H49:I49"/>
    <mergeCell ref="J49:K49"/>
    <mergeCell ref="F50:G50"/>
    <mergeCell ref="H50:I50"/>
    <mergeCell ref="J50:K50"/>
    <mergeCell ref="F51:G51"/>
    <mergeCell ref="H51:I51"/>
    <mergeCell ref="J51:K51"/>
  </mergeCells>
  <phoneticPr fontId="0" type="noConversion"/>
  <conditionalFormatting sqref="E27:K28 E35:K36 E43:K44 E48:K52 E54:K60 E19:K20 M19:M20 M54:M60 M46:M52 M27:M28 M35:M36 E22:E26 E30:E34 M43:M44 E46:E47 E14:E18 E38:E42">
    <cfRule type="expression" dxfId="65" priority="133" stopIfTrue="1">
      <formula>$N14&lt;&gt;"Y"</formula>
    </cfRule>
    <cfRule type="expression" dxfId="64" priority="134">
      <formula>$O14&lt;&gt;"Y"</formula>
    </cfRule>
  </conditionalFormatting>
  <conditionalFormatting sqref="L22:L28 L54:L60 L14:L20">
    <cfRule type="expression" dxfId="63" priority="131" stopIfTrue="1">
      <formula>$N14&lt;&gt;"Y"</formula>
    </cfRule>
    <cfRule type="expression" dxfId="62" priority="132">
      <formula>$O14&lt;&gt;"Y"</formula>
    </cfRule>
  </conditionalFormatting>
  <conditionalFormatting sqref="F14:K15">
    <cfRule type="expression" dxfId="61" priority="129" stopIfTrue="1">
      <formula>$N14&lt;&gt;"Y"</formula>
    </cfRule>
    <cfRule type="expression" dxfId="60" priority="130">
      <formula>$O14&lt;&gt;"Y"</formula>
    </cfRule>
  </conditionalFormatting>
  <conditionalFormatting sqref="M14:M15">
    <cfRule type="expression" dxfId="59" priority="127" stopIfTrue="1">
      <formula>$N14&lt;&gt;"Y"</formula>
    </cfRule>
    <cfRule type="expression" dxfId="58" priority="128">
      <formula>$O14&lt;&gt;"Y"</formula>
    </cfRule>
  </conditionalFormatting>
  <conditionalFormatting sqref="M16">
    <cfRule type="expression" dxfId="57" priority="125" stopIfTrue="1">
      <formula>$N16&lt;&gt;"Y"</formula>
    </cfRule>
    <cfRule type="expression" dxfId="56" priority="126">
      <formula>$O16&lt;&gt;"Y"</formula>
    </cfRule>
  </conditionalFormatting>
  <conditionalFormatting sqref="M17">
    <cfRule type="expression" dxfId="55" priority="123" stopIfTrue="1">
      <formula>$N17&lt;&gt;"Y"</formula>
    </cfRule>
    <cfRule type="expression" dxfId="54" priority="124">
      <formula>$O17&lt;&gt;"Y"</formula>
    </cfRule>
  </conditionalFormatting>
  <conditionalFormatting sqref="M18">
    <cfRule type="expression" dxfId="53" priority="121" stopIfTrue="1">
      <formula>$N18&lt;&gt;"Y"</formula>
    </cfRule>
    <cfRule type="expression" dxfId="52" priority="122">
      <formula>$O18&lt;&gt;"Y"</formula>
    </cfRule>
  </conditionalFormatting>
  <conditionalFormatting sqref="M22">
    <cfRule type="expression" dxfId="51" priority="117" stopIfTrue="1">
      <formula>$N22&lt;&gt;"Y"</formula>
    </cfRule>
    <cfRule type="expression" dxfId="50" priority="118">
      <formula>$O22&lt;&gt;"Y"</formula>
    </cfRule>
  </conditionalFormatting>
  <conditionalFormatting sqref="M23">
    <cfRule type="expression" dxfId="49" priority="115" stopIfTrue="1">
      <formula>$N23&lt;&gt;"Y"</formula>
    </cfRule>
    <cfRule type="expression" dxfId="48" priority="116">
      <formula>$O23&lt;&gt;"Y"</formula>
    </cfRule>
  </conditionalFormatting>
  <conditionalFormatting sqref="M24">
    <cfRule type="expression" dxfId="47" priority="113" stopIfTrue="1">
      <formula>$N24&lt;&gt;"Y"</formula>
    </cfRule>
    <cfRule type="expression" dxfId="46" priority="114">
      <formula>$O24&lt;&gt;"Y"</formula>
    </cfRule>
  </conditionalFormatting>
  <conditionalFormatting sqref="M25">
    <cfRule type="expression" dxfId="45" priority="111" stopIfTrue="1">
      <formula>$N25&lt;&gt;"Y"</formula>
    </cfRule>
    <cfRule type="expression" dxfId="44" priority="112">
      <formula>$O25&lt;&gt;"Y"</formula>
    </cfRule>
  </conditionalFormatting>
  <conditionalFormatting sqref="M26">
    <cfRule type="expression" dxfId="43" priority="109" stopIfTrue="1">
      <formula>$N26&lt;&gt;"Y"</formula>
    </cfRule>
    <cfRule type="expression" dxfId="42" priority="110">
      <formula>$O26&lt;&gt;"Y"</formula>
    </cfRule>
  </conditionalFormatting>
  <conditionalFormatting sqref="M30:M34">
    <cfRule type="expression" dxfId="41" priority="101" stopIfTrue="1">
      <formula>$N30&lt;&gt;"Y"</formula>
    </cfRule>
    <cfRule type="expression" dxfId="40" priority="102">
      <formula>$O30&lt;&gt;"Y"</formula>
    </cfRule>
  </conditionalFormatting>
  <conditionalFormatting sqref="F16:K17 J18:K18">
    <cfRule type="expression" dxfId="39" priority="71" stopIfTrue="1">
      <formula>$N16&lt;&gt;"Y"</formula>
    </cfRule>
    <cfRule type="expression" dxfId="38" priority="72">
      <formula>$O16&lt;&gt;"Y"</formula>
    </cfRule>
  </conditionalFormatting>
  <conditionalFormatting sqref="F18:I18">
    <cfRule type="expression" dxfId="37" priority="69" stopIfTrue="1">
      <formula>$N18&lt;&gt;"Y"</formula>
    </cfRule>
    <cfRule type="expression" dxfId="36" priority="70">
      <formula>$O18&lt;&gt;"Y"</formula>
    </cfRule>
  </conditionalFormatting>
  <conditionalFormatting sqref="F22:K26">
    <cfRule type="expression" dxfId="35" priority="65" stopIfTrue="1">
      <formula>$N22&lt;&gt;"Y"</formula>
    </cfRule>
    <cfRule type="expression" dxfId="34" priority="66">
      <formula>$O22&lt;&gt;"Y"</formula>
    </cfRule>
  </conditionalFormatting>
  <conditionalFormatting sqref="L30:L36">
    <cfRule type="expression" dxfId="33" priority="63" stopIfTrue="1">
      <formula>$N30&lt;&gt;"Y"</formula>
    </cfRule>
    <cfRule type="expression" dxfId="32" priority="64">
      <formula>$O30&lt;&gt;"Y"</formula>
    </cfRule>
  </conditionalFormatting>
  <conditionalFormatting sqref="L38 L43:L44">
    <cfRule type="expression" dxfId="31" priority="61" stopIfTrue="1">
      <formula>$N38&lt;&gt;"Y"</formula>
    </cfRule>
    <cfRule type="expression" dxfId="30" priority="62">
      <formula>$O38&lt;&gt;"Y"</formula>
    </cfRule>
  </conditionalFormatting>
  <conditionalFormatting sqref="L46:L52">
    <cfRule type="expression" dxfId="29" priority="59" stopIfTrue="1">
      <formula>$N46&lt;&gt;"Y"</formula>
    </cfRule>
    <cfRule type="expression" dxfId="28" priority="60">
      <formula>$O46&lt;&gt;"Y"</formula>
    </cfRule>
  </conditionalFormatting>
  <conditionalFormatting sqref="F34:K34">
    <cfRule type="expression" dxfId="27" priority="51" stopIfTrue="1">
      <formula>$N34&lt;&gt;"Y"</formula>
    </cfRule>
    <cfRule type="expression" dxfId="26" priority="52">
      <formula>$O34&lt;&gt;"Y"</formula>
    </cfRule>
  </conditionalFormatting>
  <conditionalFormatting sqref="F30:K33">
    <cfRule type="expression" dxfId="25" priority="49" stopIfTrue="1">
      <formula>$N30&lt;&gt;"Y"</formula>
    </cfRule>
    <cfRule type="expression" dxfId="24" priority="50">
      <formula>$O30&lt;&gt;"Y"</formula>
    </cfRule>
  </conditionalFormatting>
  <conditionalFormatting sqref="J38:K38">
    <cfRule type="expression" dxfId="23" priority="45" stopIfTrue="1">
      <formula>$N38&lt;&gt;"Y"</formula>
    </cfRule>
    <cfRule type="expression" dxfId="22" priority="46">
      <formula>$O38&lt;&gt;"Y"</formula>
    </cfRule>
  </conditionalFormatting>
  <conditionalFormatting sqref="F38:I38">
    <cfRule type="expression" dxfId="21" priority="43" stopIfTrue="1">
      <formula>$N38&lt;&gt;"Y"</formula>
    </cfRule>
    <cfRule type="expression" dxfId="20" priority="44">
      <formula>$O38&lt;&gt;"Y"</formula>
    </cfRule>
  </conditionalFormatting>
  <conditionalFormatting sqref="M42">
    <cfRule type="expression" dxfId="19" priority="33" stopIfTrue="1">
      <formula>$N42&lt;&gt;"Y"</formula>
    </cfRule>
    <cfRule type="expression" dxfId="18" priority="34">
      <formula>$O42&lt;&gt;"Y"</formula>
    </cfRule>
  </conditionalFormatting>
  <conditionalFormatting sqref="M38:M41">
    <cfRule type="expression" dxfId="17" priority="31" stopIfTrue="1">
      <formula>$N38&lt;&gt;"Y"</formula>
    </cfRule>
    <cfRule type="expression" dxfId="16" priority="32">
      <formula>$O38&lt;&gt;"Y"</formula>
    </cfRule>
  </conditionalFormatting>
  <conditionalFormatting sqref="L39:L41 F42:L42">
    <cfRule type="expression" dxfId="15" priority="15" stopIfTrue="1">
      <formula>$N39&lt;&gt;"Y"</formula>
    </cfRule>
    <cfRule type="expression" dxfId="14" priority="16">
      <formula>$O39&lt;&gt;"Y"</formula>
    </cfRule>
  </conditionalFormatting>
  <conditionalFormatting sqref="J41:K41">
    <cfRule type="expression" dxfId="13" priority="13" stopIfTrue="1">
      <formula>$N41&lt;&gt;"Y"</formula>
    </cfRule>
    <cfRule type="expression" dxfId="12" priority="14">
      <formula>$O41&lt;&gt;"Y"</formula>
    </cfRule>
  </conditionalFormatting>
  <conditionalFormatting sqref="F41:I41">
    <cfRule type="expression" dxfId="11" priority="11" stopIfTrue="1">
      <formula>$N41&lt;&gt;"Y"</formula>
    </cfRule>
    <cfRule type="expression" dxfId="10" priority="12">
      <formula>$O41&lt;&gt;"Y"</formula>
    </cfRule>
  </conditionalFormatting>
  <conditionalFormatting sqref="J40:K40">
    <cfRule type="expression" dxfId="9" priority="9" stopIfTrue="1">
      <formula>$N40&lt;&gt;"Y"</formula>
    </cfRule>
    <cfRule type="expression" dxfId="8" priority="10">
      <formula>$O40&lt;&gt;"Y"</formula>
    </cfRule>
  </conditionalFormatting>
  <conditionalFormatting sqref="F40:I40">
    <cfRule type="expression" dxfId="7" priority="7" stopIfTrue="1">
      <formula>$N40&lt;&gt;"Y"</formula>
    </cfRule>
    <cfRule type="expression" dxfId="6" priority="8">
      <formula>$O40&lt;&gt;"Y"</formula>
    </cfRule>
  </conditionalFormatting>
  <conditionalFormatting sqref="J39:K39">
    <cfRule type="expression" dxfId="5" priority="5" stopIfTrue="1">
      <formula>$N39&lt;&gt;"Y"</formula>
    </cfRule>
    <cfRule type="expression" dxfId="4" priority="6">
      <formula>$O39&lt;&gt;"Y"</formula>
    </cfRule>
  </conditionalFormatting>
  <conditionalFormatting sqref="F39:I39">
    <cfRule type="expression" dxfId="3" priority="3" stopIfTrue="1">
      <formula>$N39&lt;&gt;"Y"</formula>
    </cfRule>
    <cfRule type="expression" dxfId="2" priority="4">
      <formula>$O39&lt;&gt;"Y"</formula>
    </cfRule>
  </conditionalFormatting>
  <conditionalFormatting sqref="F46:K47">
    <cfRule type="expression" dxfId="1" priority="1" stopIfTrue="1">
      <formula>$N46&lt;&gt;"Y"</formula>
    </cfRule>
    <cfRule type="expression" dxfId="0" priority="2">
      <formula>$O46&lt;&gt;"Y"</formula>
    </cfRule>
  </conditionalFormatting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Towsley, Bill</cp:lastModifiedBy>
  <cp:revision/>
  <dcterms:created xsi:type="dcterms:W3CDTF">2000-08-25T01:59:39Z</dcterms:created>
  <dcterms:modified xsi:type="dcterms:W3CDTF">2017-03-10T23:03:14Z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