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ca9860307.AGRIUM\Documents\"/>
    </mc:Choice>
  </mc:AlternateContent>
  <xr:revisionPtr revIDLastSave="0" documentId="13_ncr:1_{7FAA75E7-F4B8-44B0-B47A-EAF9D7AF28C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ervice Invoice" sheetId="1" r:id="rId1"/>
    <sheet name="Bill Remittance" sheetId="4" r:id="rId2"/>
    <sheet name="Sheet1" sheetId="2" r:id="rId3"/>
  </sheets>
  <definedNames>
    <definedName name="_xlnm.Print_Area" localSheetId="1">'Bill Remittance'!$A$1:$D$40</definedName>
    <definedName name="_xlnm.Print_Area" localSheetId="0">'Service Invoice'!$A$1:$D$40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4" l="1"/>
  <c r="A29" i="4"/>
  <c r="C29" i="4"/>
  <c r="C28" i="1"/>
  <c r="C27" i="1"/>
  <c r="C26" i="1"/>
  <c r="C25" i="1"/>
  <c r="D12" i="4"/>
  <c r="D10" i="4"/>
  <c r="D9" i="4"/>
  <c r="C26" i="4"/>
  <c r="C27" i="4"/>
  <c r="C28" i="4"/>
  <c r="C25" i="4"/>
  <c r="A26" i="4"/>
  <c r="A27" i="4"/>
  <c r="A28" i="4"/>
  <c r="A25" i="4"/>
  <c r="D25" i="4"/>
  <c r="D26" i="4"/>
  <c r="D27" i="4"/>
  <c r="D28" i="4"/>
  <c r="D31" i="4"/>
  <c r="D32" i="4"/>
  <c r="D33" i="4"/>
  <c r="C31" i="4"/>
  <c r="D26" i="1"/>
  <c r="D27" i="1"/>
  <c r="D28" i="1"/>
  <c r="D29" i="1"/>
  <c r="D25" i="1"/>
  <c r="C31" i="1"/>
  <c r="D31" i="1"/>
  <c r="D32" i="1"/>
  <c r="D33" i="1"/>
</calcChain>
</file>

<file path=xl/sharedStrings.xml><?xml version="1.0" encoding="utf-8"?>
<sst xmlns="http://schemas.openxmlformats.org/spreadsheetml/2006/main" count="64" uniqueCount="46">
  <si>
    <t>Wood Willow Close SW</t>
  </si>
  <si>
    <t>Calgary, AB T2W 4H1</t>
  </si>
  <si>
    <t>BILL TO:</t>
  </si>
  <si>
    <t>INVOICE</t>
  </si>
  <si>
    <t>Phone (403) 978-9099</t>
  </si>
  <si>
    <t>Invoice Date:</t>
  </si>
  <si>
    <t>Invoice Due Date:</t>
  </si>
  <si>
    <t>ATTN: accountspayable@utopiainc.com</t>
  </si>
  <si>
    <t>INVOICE #</t>
  </si>
  <si>
    <t>HOURS</t>
  </si>
  <si>
    <t>Total before GST</t>
  </si>
  <si>
    <t>Make all cheques payable to:</t>
  </si>
  <si>
    <t>C CUBED Data Integrators</t>
  </si>
  <si>
    <t>GST #83637 8984 RT0001</t>
  </si>
  <si>
    <t xml:space="preserve">1200 Waterfront Centre, </t>
  </si>
  <si>
    <t>Utopia Data Inc.</t>
  </si>
  <si>
    <t>200 Burrard Street</t>
  </si>
  <si>
    <t xml:space="preserve">Vancouver, BC V6C 3L6, Canada </t>
  </si>
  <si>
    <t>202010RS</t>
  </si>
  <si>
    <t>Enbridge Gas, Corp to Corp</t>
  </si>
  <si>
    <t xml:space="preserve">Project </t>
  </si>
  <si>
    <t xml:space="preserve">Reid Stanek </t>
  </si>
  <si>
    <t xml:space="preserve">CDAT Field Data Collection Project </t>
  </si>
  <si>
    <t>Invoice for Services Performed by:</t>
  </si>
  <si>
    <t>Project Manager, CDAT Field Data Collection Project</t>
  </si>
  <si>
    <t xml:space="preserve">at rate to Utopia of  </t>
  </si>
  <si>
    <t>Receivable</t>
  </si>
  <si>
    <t>GST</t>
  </si>
  <si>
    <t xml:space="preserve">Total Invoice </t>
  </si>
  <si>
    <t xml:space="preserve">Weeks </t>
  </si>
  <si>
    <t>PO</t>
  </si>
  <si>
    <t>10077-1</t>
  </si>
  <si>
    <t xml:space="preserve">at rate of  </t>
  </si>
  <si>
    <t>Remit  To:</t>
  </si>
  <si>
    <t>Reid Stanek, Sole Proprietor</t>
  </si>
  <si>
    <t>#402 2308 Centre St. NE</t>
  </si>
  <si>
    <t>Calgary, AB T2E 2T7</t>
  </si>
  <si>
    <t>ATTN: reid.stanek@hotmail.com</t>
  </si>
  <si>
    <t>Remittance</t>
  </si>
  <si>
    <t>Total Remittance</t>
  </si>
  <si>
    <t>Remittance for Services Performed by:</t>
  </si>
  <si>
    <t>Nov. 2 - 8</t>
  </si>
  <si>
    <t>Nov. 9 - 15</t>
  </si>
  <si>
    <t>Nov. 23 - 29</t>
  </si>
  <si>
    <t>Nov. 16 -22</t>
  </si>
  <si>
    <t xml:space="preserve">Nov. 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</si>
</sst>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28"/>
      <color indexed="45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0" fillId="0" borderId="3" xfId="0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4" fontId="0" fillId="0" borderId="7" xfId="0" applyNumberFormat="1" applyBorder="1" applyAlignment="1">
      <alignment horizontal="right" vertical="center"/>
    </xf>
    <xf numFmtId="44" fontId="0" fillId="0" borderId="8" xfId="0" applyNumberFormat="1" applyFill="1" applyBorder="1" applyAlignment="1">
      <alignment horizontal="left" vertical="center"/>
    </xf>
    <xf numFmtId="4" fontId="0" fillId="2" borderId="7" xfId="0" applyNumberFormat="1" applyFill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 wrapText="1"/>
    </xf>
    <xf numFmtId="4" fontId="1" fillId="0" borderId="10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13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4" fontId="1" fillId="0" borderId="0" xfId="0" applyNumberFormat="1" applyFont="1" applyAlignment="1">
      <alignment horizontal="right" vertical="top"/>
    </xf>
    <xf numFmtId="44" fontId="1" fillId="0" borderId="9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44" fontId="1" fillId="3" borderId="14" xfId="0" applyNumberFormat="1" applyFont="1" applyFill="1" applyBorder="1" applyAlignment="1">
      <alignment horizontal="left" vertical="center"/>
    </xf>
    <xf numFmtId="4" fontId="1" fillId="0" borderId="15" xfId="0" applyNumberFormat="1" applyFont="1" applyFill="1" applyBorder="1" applyAlignment="1">
      <alignment horizontal="left" vertical="center"/>
    </xf>
    <xf numFmtId="4" fontId="1" fillId="0" borderId="15" xfId="0" applyNumberFormat="1" applyFont="1" applyFill="1" applyBorder="1" applyAlignment="1">
      <alignment horizontal="right" vertical="center"/>
    </xf>
    <xf numFmtId="0" fontId="5" fillId="3" borderId="16" xfId="0" applyFont="1" applyFill="1" applyBorder="1" applyAlignment="1">
      <alignment horizontal="left" vertical="center"/>
    </xf>
    <xf numFmtId="0" fontId="0" fillId="3" borderId="17" xfId="0" applyFill="1" applyBorder="1" applyAlignment="1">
      <alignment vertical="center"/>
    </xf>
    <xf numFmtId="44" fontId="0" fillId="3" borderId="8" xfId="0" applyNumberFormat="1" applyFill="1" applyBorder="1" applyAlignment="1">
      <alignment horizontal="left" vertical="center"/>
    </xf>
    <xf numFmtId="44" fontId="7" fillId="0" borderId="3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" fontId="0" fillId="0" borderId="7" xfId="0" applyNumberFormat="1" applyFill="1" applyBorder="1" applyAlignment="1">
      <alignment horizontal="right" vertical="center"/>
    </xf>
    <xf numFmtId="4" fontId="1" fillId="0" borderId="18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629</xdr:row>
      <xdr:rowOff>57150</xdr:rowOff>
    </xdr:from>
    <xdr:to>
      <xdr:col>171</xdr:col>
      <xdr:colOff>552450</xdr:colOff>
      <xdr:row>635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1238250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415290</xdr:colOff>
      <xdr:row>0</xdr:row>
      <xdr:rowOff>36195</xdr:rowOff>
    </xdr:from>
    <xdr:to>
      <xdr:col>3</xdr:col>
      <xdr:colOff>2016240</xdr:colOff>
      <xdr:row>2</xdr:row>
      <xdr:rowOff>231742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0015" y="36195"/>
          <a:ext cx="2839200" cy="567022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0</xdr:row>
      <xdr:rowOff>19050</xdr:rowOff>
    </xdr:from>
    <xdr:to>
      <xdr:col>0</xdr:col>
      <xdr:colOff>1236980</xdr:colOff>
      <xdr:row>5</xdr:row>
      <xdr:rowOff>0</xdr:rowOff>
    </xdr:to>
    <xdr:pic>
      <xdr:nvPicPr>
        <xdr:cNvPr id="6" name="Picture 11" descr="Graphic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629</xdr:row>
      <xdr:rowOff>57150</xdr:rowOff>
    </xdr:from>
    <xdr:to>
      <xdr:col>171</xdr:col>
      <xdr:colOff>552450</xdr:colOff>
      <xdr:row>635</xdr:row>
      <xdr:rowOff>114300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1915BF36-C748-4011-8DA2-861EE3F4E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64045" y="108866940"/>
          <a:ext cx="1169670" cy="108966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1238250</xdr:colOff>
      <xdr:row>5</xdr:row>
      <xdr:rowOff>0</xdr:rowOff>
    </xdr:to>
    <xdr:pic>
      <xdr:nvPicPr>
        <xdr:cNvPr id="3" name="Picture 11" descr="Graphic3">
          <a:extLst>
            <a:ext uri="{FF2B5EF4-FFF2-40B4-BE49-F238E27FC236}">
              <a16:creationId xmlns:a16="http://schemas.microsoft.com/office/drawing/2014/main" id="{7050290C-703A-4C3E-8F8C-CC2204F61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" y="15240"/>
          <a:ext cx="1226820" cy="1022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415290</xdr:colOff>
      <xdr:row>0</xdr:row>
      <xdr:rowOff>36195</xdr:rowOff>
    </xdr:from>
    <xdr:to>
      <xdr:col>3</xdr:col>
      <xdr:colOff>2016240</xdr:colOff>
      <xdr:row>2</xdr:row>
      <xdr:rowOff>231742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E20EE4-8073-48E0-A1EC-1A84FEB2A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0015" y="36195"/>
          <a:ext cx="2839200" cy="567022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0</xdr:row>
      <xdr:rowOff>19050</xdr:rowOff>
    </xdr:from>
    <xdr:to>
      <xdr:col>0</xdr:col>
      <xdr:colOff>1236980</xdr:colOff>
      <xdr:row>5</xdr:row>
      <xdr:rowOff>0</xdr:rowOff>
    </xdr:to>
    <xdr:pic>
      <xdr:nvPicPr>
        <xdr:cNvPr id="5" name="Picture 11" descr="Graphic3">
          <a:extLst>
            <a:ext uri="{FF2B5EF4-FFF2-40B4-BE49-F238E27FC236}">
              <a16:creationId xmlns:a16="http://schemas.microsoft.com/office/drawing/2014/main" id="{9CBDBD49-9C6F-4E6C-9348-DD0BB040D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955" y="15240"/>
          <a:ext cx="1216025" cy="1022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0"/>
  <sheetViews>
    <sheetView tabSelected="1" zoomScaleNormal="100" workbookViewId="0">
      <selection activeCell="D13" sqref="D13"/>
    </sheetView>
  </sheetViews>
  <sheetFormatPr defaultRowHeight="13.2"/>
  <cols>
    <col min="1" max="1" width="35.5546875" customWidth="1"/>
    <col min="2" max="2" width="15.6640625" customWidth="1"/>
    <col min="3" max="3" width="18.109375" customWidth="1"/>
    <col min="4" max="4" width="29.88671875" customWidth="1"/>
    <col min="5" max="5" width="14.88671875" customWidth="1"/>
    <col min="6" max="7" width="10.109375" bestFit="1" customWidth="1"/>
  </cols>
  <sheetData>
    <row r="1" spans="1:5" ht="14.25" customHeight="1">
      <c r="B1" s="9"/>
      <c r="C1" s="9"/>
      <c r="D1" s="10"/>
    </row>
    <row r="2" spans="1:5" ht="15.75" customHeight="1">
      <c r="B2" s="11"/>
      <c r="C2" s="11"/>
      <c r="D2" s="11"/>
    </row>
    <row r="3" spans="1:5" ht="19.5" customHeight="1">
      <c r="B3" s="9"/>
      <c r="C3" s="9"/>
    </row>
    <row r="4" spans="1:5" s="12" customFormat="1" ht="20.25" customHeight="1">
      <c r="D4" s="8" t="s">
        <v>0</v>
      </c>
    </row>
    <row r="5" spans="1:5" ht="14.25" customHeight="1">
      <c r="D5" s="9" t="s">
        <v>1</v>
      </c>
    </row>
    <row r="6" spans="1:5" ht="14.25" customHeight="1">
      <c r="A6" s="1" t="s">
        <v>2</v>
      </c>
      <c r="B6" s="52" t="s">
        <v>3</v>
      </c>
      <c r="C6" s="52"/>
      <c r="D6" s="9" t="s">
        <v>4</v>
      </c>
    </row>
    <row r="7" spans="1:5" ht="14.25" customHeight="1">
      <c r="A7" s="1" t="s">
        <v>15</v>
      </c>
      <c r="B7" s="52"/>
      <c r="C7" s="52"/>
      <c r="E7" s="9"/>
    </row>
    <row r="8" spans="1:5">
      <c r="A8" s="3" t="s">
        <v>14</v>
      </c>
    </row>
    <row r="9" spans="1:5">
      <c r="A9" s="3" t="s">
        <v>16</v>
      </c>
      <c r="C9" s="34" t="s">
        <v>5</v>
      </c>
      <c r="D9" s="18">
        <v>44189</v>
      </c>
    </row>
    <row r="10" spans="1:5" ht="13.95" customHeight="1">
      <c r="A10" s="3" t="s">
        <v>17</v>
      </c>
      <c r="C10" s="34" t="s">
        <v>6</v>
      </c>
      <c r="D10" s="18">
        <v>44219</v>
      </c>
    </row>
    <row r="11" spans="1:5" ht="13.95" customHeight="1">
      <c r="A11" s="3" t="s">
        <v>7</v>
      </c>
    </row>
    <row r="12" spans="1:5">
      <c r="C12" s="14" t="s">
        <v>8</v>
      </c>
      <c r="D12" s="28" t="s">
        <v>18</v>
      </c>
    </row>
    <row r="13" spans="1:5">
      <c r="B13" s="3"/>
      <c r="C13" s="14" t="s">
        <v>20</v>
      </c>
      <c r="D13" s="34" t="s">
        <v>19</v>
      </c>
    </row>
    <row r="14" spans="1:5">
      <c r="C14" s="1"/>
      <c r="D14" s="34" t="s">
        <v>22</v>
      </c>
    </row>
    <row r="15" spans="1:5">
      <c r="A15" s="3"/>
      <c r="C15" s="14" t="s">
        <v>30</v>
      </c>
      <c r="D15" s="14" t="s">
        <v>31</v>
      </c>
    </row>
    <row r="16" spans="1:5">
      <c r="A16" s="30"/>
      <c r="B16" s="14"/>
      <c r="D16" s="36"/>
    </row>
    <row r="17" spans="1:6">
      <c r="A17" s="37" t="s">
        <v>23</v>
      </c>
      <c r="B17" t="s">
        <v>21</v>
      </c>
      <c r="D17" s="35"/>
    </row>
    <row r="18" spans="1:6" ht="15" customHeight="1">
      <c r="A18" s="29" t="s">
        <v>25</v>
      </c>
      <c r="B18" s="39">
        <v>125</v>
      </c>
      <c r="C18" s="33"/>
    </row>
    <row r="20" spans="1:6" ht="15.75" customHeight="1" thickBot="1"/>
    <row r="21" spans="1:6" s="2" customFormat="1" ht="15.75" customHeight="1" thickBot="1">
      <c r="A21" s="23" t="s">
        <v>29</v>
      </c>
      <c r="B21" s="5"/>
      <c r="C21" s="5" t="s">
        <v>9</v>
      </c>
      <c r="D21" s="6" t="s">
        <v>26</v>
      </c>
      <c r="F21"/>
    </row>
    <row r="22" spans="1:6" s="2" customFormat="1" ht="9" customHeight="1">
      <c r="A22" s="20"/>
      <c r="B22" s="15"/>
      <c r="C22" s="15"/>
      <c r="D22" s="16"/>
    </row>
    <row r="23" spans="1:6" s="2" customFormat="1" ht="15" customHeight="1">
      <c r="A23" s="32" t="s">
        <v>24</v>
      </c>
      <c r="B23" s="15"/>
      <c r="C23" s="15"/>
      <c r="D23" s="16"/>
    </row>
    <row r="24" spans="1:6" s="2" customFormat="1" ht="15" customHeight="1">
      <c r="A24" s="31"/>
      <c r="B24" s="15"/>
      <c r="C24" s="17"/>
      <c r="D24" s="47"/>
    </row>
    <row r="25" spans="1:6" s="2" customFormat="1" ht="15" customHeight="1">
      <c r="A25" s="38" t="s">
        <v>41</v>
      </c>
      <c r="B25" s="15"/>
      <c r="C25" s="17">
        <f>6+8+4+5+5+2</f>
        <v>30</v>
      </c>
      <c r="D25" s="47">
        <f>$B$18*C25</f>
        <v>3750</v>
      </c>
    </row>
    <row r="26" spans="1:6" s="2" customFormat="1" ht="15" customHeight="1">
      <c r="A26" s="21" t="s">
        <v>42</v>
      </c>
      <c r="B26" s="15"/>
      <c r="C26" s="17">
        <f>3+8+2+3+2+1+1</f>
        <v>20</v>
      </c>
      <c r="D26" s="47">
        <f t="shared" ref="D26:D29" si="0">$B$18*C26</f>
        <v>2500</v>
      </c>
    </row>
    <row r="27" spans="1:6" s="2" customFormat="1" ht="15" customHeight="1">
      <c r="A27" s="21" t="s">
        <v>44</v>
      </c>
      <c r="B27" s="15"/>
      <c r="C27" s="17">
        <f>4+4+8+4+8</f>
        <v>28</v>
      </c>
      <c r="D27" s="47">
        <f t="shared" si="0"/>
        <v>3500</v>
      </c>
    </row>
    <row r="28" spans="1:6" s="2" customFormat="1" ht="15" customHeight="1">
      <c r="A28" s="21" t="s">
        <v>43</v>
      </c>
      <c r="B28" s="15"/>
      <c r="C28" s="17">
        <f>8+8+5+3+3</f>
        <v>27</v>
      </c>
      <c r="D28" s="47">
        <f t="shared" si="0"/>
        <v>3375</v>
      </c>
    </row>
    <row r="29" spans="1:6" s="2" customFormat="1" ht="15" customHeight="1">
      <c r="A29" s="21" t="s">
        <v>45</v>
      </c>
      <c r="B29" s="15"/>
      <c r="C29" s="17">
        <v>6</v>
      </c>
      <c r="D29" s="47">
        <f t="shared" si="0"/>
        <v>750</v>
      </c>
    </row>
    <row r="30" spans="1:6" s="2" customFormat="1" ht="15" customHeight="1">
      <c r="A30" s="22"/>
      <c r="B30" s="15"/>
      <c r="C30" s="19"/>
      <c r="D30" s="40"/>
    </row>
    <row r="31" spans="1:6" s="2" customFormat="1" ht="15" customHeight="1">
      <c r="A31" s="43" t="s">
        <v>10</v>
      </c>
      <c r="B31" s="44"/>
      <c r="C31" s="44">
        <f>SUM(C25:C29)</f>
        <v>111</v>
      </c>
      <c r="D31" s="42">
        <f>SUM(D24:D29)</f>
        <v>13875</v>
      </c>
    </row>
    <row r="32" spans="1:6" ht="18.899999999999999" customHeight="1">
      <c r="A32" s="45" t="s">
        <v>27</v>
      </c>
      <c r="B32" s="46"/>
      <c r="C32" s="46"/>
      <c r="D32" s="42">
        <f>D31*0.05</f>
        <v>693.75</v>
      </c>
    </row>
    <row r="33" spans="1:5" ht="24" customHeight="1" thickBot="1">
      <c r="A33" s="41" t="s">
        <v>28</v>
      </c>
      <c r="B33" s="4"/>
      <c r="C33" s="48"/>
      <c r="D33" s="7">
        <f>SUM(D31:D32)</f>
        <v>14568.75</v>
      </c>
    </row>
    <row r="34" spans="1:5" ht="18" customHeight="1">
      <c r="D34" s="24"/>
    </row>
    <row r="35" spans="1:5" ht="18" customHeight="1">
      <c r="B35" s="25"/>
      <c r="C35" s="25"/>
      <c r="D35" s="13"/>
      <c r="E35" s="13"/>
    </row>
    <row r="36" spans="1:5" ht="18" customHeight="1">
      <c r="A36" t="s">
        <v>11</v>
      </c>
      <c r="B36" s="26"/>
      <c r="C36" s="27"/>
      <c r="D36" s="13"/>
      <c r="E36" s="13"/>
    </row>
    <row r="37" spans="1:5" ht="18" customHeight="1">
      <c r="A37" s="3" t="s">
        <v>12</v>
      </c>
      <c r="B37" s="26"/>
      <c r="C37" s="27"/>
      <c r="D37" s="13"/>
    </row>
    <row r="38" spans="1:5" ht="18" customHeight="1">
      <c r="A38" t="s">
        <v>13</v>
      </c>
      <c r="B38" s="26"/>
      <c r="C38" s="27"/>
      <c r="D38" s="13"/>
    </row>
    <row r="39" spans="1:5" ht="18" customHeight="1">
      <c r="A39" s="13"/>
      <c r="B39" s="27"/>
      <c r="C39" s="27"/>
      <c r="D39" s="13"/>
      <c r="E39" s="13"/>
    </row>
    <row r="40" spans="1:5" ht="18" customHeight="1">
      <c r="B40" s="13"/>
      <c r="C40" s="13"/>
      <c r="D40" s="13"/>
    </row>
  </sheetData>
  <mergeCells count="1">
    <mergeCell ref="B6:C7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91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3E95D-06FE-4EBE-9975-C3125F7D8CC4}">
  <sheetPr>
    <tabColor indexed="45"/>
    <pageSetUpPr fitToPage="1"/>
  </sheetPr>
  <dimension ref="A1:F40"/>
  <sheetViews>
    <sheetView topLeftCell="A13" zoomScaleNormal="100" workbookViewId="0">
      <selection activeCell="I19" sqref="I19"/>
    </sheetView>
  </sheetViews>
  <sheetFormatPr defaultRowHeight="13.2"/>
  <cols>
    <col min="1" max="1" width="35.5546875" customWidth="1"/>
    <col min="2" max="2" width="15.6640625" customWidth="1"/>
    <col min="3" max="3" width="18.109375" customWidth="1"/>
    <col min="4" max="4" width="29.88671875" customWidth="1"/>
    <col min="5" max="5" width="14.88671875" customWidth="1"/>
    <col min="6" max="7" width="10.109375" bestFit="1" customWidth="1"/>
  </cols>
  <sheetData>
    <row r="1" spans="1:5" ht="14.25" customHeight="1">
      <c r="B1" s="9"/>
      <c r="C1" s="9"/>
      <c r="D1" s="10"/>
    </row>
    <row r="2" spans="1:5" ht="15.75" customHeight="1">
      <c r="B2" s="11"/>
      <c r="C2" s="11"/>
      <c r="D2" s="11"/>
    </row>
    <row r="3" spans="1:5" ht="19.5" customHeight="1">
      <c r="B3" s="9"/>
      <c r="C3" s="9"/>
    </row>
    <row r="4" spans="1:5" s="12" customFormat="1" ht="20.25" customHeight="1">
      <c r="D4" s="8" t="s">
        <v>0</v>
      </c>
    </row>
    <row r="5" spans="1:5" ht="14.25" customHeight="1">
      <c r="D5" s="9" t="s">
        <v>1</v>
      </c>
    </row>
    <row r="6" spans="1:5" ht="14.25" customHeight="1">
      <c r="A6" s="1" t="s">
        <v>33</v>
      </c>
      <c r="B6" s="53" t="s">
        <v>38</v>
      </c>
      <c r="C6" s="53"/>
      <c r="D6" s="9" t="s">
        <v>4</v>
      </c>
    </row>
    <row r="7" spans="1:5" ht="14.25" customHeight="1">
      <c r="A7" s="1" t="s">
        <v>34</v>
      </c>
      <c r="B7" s="53"/>
      <c r="C7" s="53"/>
      <c r="E7" s="9"/>
    </row>
    <row r="8" spans="1:5">
      <c r="A8" s="3" t="s">
        <v>35</v>
      </c>
    </row>
    <row r="9" spans="1:5">
      <c r="A9" s="3" t="s">
        <v>36</v>
      </c>
      <c r="C9" s="34" t="s">
        <v>5</v>
      </c>
      <c r="D9" s="18">
        <f>'Service Invoice'!D9</f>
        <v>44189</v>
      </c>
    </row>
    <row r="10" spans="1:5" ht="13.95" customHeight="1">
      <c r="A10" s="3"/>
      <c r="C10" s="34" t="s">
        <v>6</v>
      </c>
      <c r="D10" s="18">
        <f>'Service Invoice'!D10</f>
        <v>44219</v>
      </c>
    </row>
    <row r="11" spans="1:5" ht="13.95" customHeight="1">
      <c r="A11" s="3" t="s">
        <v>37</v>
      </c>
    </row>
    <row r="12" spans="1:5">
      <c r="C12" s="14" t="s">
        <v>8</v>
      </c>
      <c r="D12" s="28" t="str">
        <f>'Service Invoice'!D12</f>
        <v>202010RS</v>
      </c>
    </row>
    <row r="13" spans="1:5">
      <c r="B13" s="3"/>
      <c r="C13" s="14" t="s">
        <v>20</v>
      </c>
      <c r="D13" s="34" t="s">
        <v>19</v>
      </c>
    </row>
    <row r="14" spans="1:5">
      <c r="C14" s="1"/>
      <c r="D14" s="34" t="s">
        <v>22</v>
      </c>
    </row>
    <row r="15" spans="1:5">
      <c r="A15" s="3"/>
      <c r="C15" s="14" t="s">
        <v>30</v>
      </c>
      <c r="D15" s="14" t="s">
        <v>31</v>
      </c>
    </row>
    <row r="16" spans="1:5">
      <c r="A16" s="30"/>
      <c r="B16" s="14"/>
      <c r="D16" s="36"/>
    </row>
    <row r="17" spans="1:6">
      <c r="A17" s="37" t="s">
        <v>40</v>
      </c>
      <c r="B17" t="s">
        <v>21</v>
      </c>
      <c r="D17" s="35"/>
    </row>
    <row r="18" spans="1:6" ht="15" customHeight="1">
      <c r="A18" s="29" t="s">
        <v>32</v>
      </c>
      <c r="B18" s="39">
        <v>45</v>
      </c>
      <c r="C18" s="33"/>
    </row>
    <row r="20" spans="1:6" ht="15.75" customHeight="1" thickBot="1"/>
    <row r="21" spans="1:6" s="2" customFormat="1" ht="15.75" customHeight="1" thickBot="1">
      <c r="A21" s="23" t="s">
        <v>29</v>
      </c>
      <c r="B21" s="5"/>
      <c r="C21" s="5" t="s">
        <v>9</v>
      </c>
      <c r="D21" s="6" t="s">
        <v>26</v>
      </c>
      <c r="F21"/>
    </row>
    <row r="22" spans="1:6" s="2" customFormat="1" ht="9" customHeight="1">
      <c r="A22" s="20"/>
      <c r="B22" s="15"/>
      <c r="C22" s="15"/>
      <c r="D22" s="16"/>
    </row>
    <row r="23" spans="1:6" s="2" customFormat="1" ht="15" customHeight="1">
      <c r="A23" s="32" t="s">
        <v>24</v>
      </c>
      <c r="B23" s="15"/>
      <c r="C23" s="15"/>
      <c r="D23" s="16"/>
    </row>
    <row r="24" spans="1:6" s="2" customFormat="1" ht="15" customHeight="1">
      <c r="A24" s="49"/>
      <c r="B24" s="50"/>
      <c r="C24" s="50"/>
      <c r="D24" s="16"/>
    </row>
    <row r="25" spans="1:6" s="2" customFormat="1" ht="15" customHeight="1">
      <c r="A25" s="38" t="str">
        <f>'Service Invoice'!A25</f>
        <v>Nov. 2 - 8</v>
      </c>
      <c r="B25" s="15"/>
      <c r="C25" s="17">
        <f>'Service Invoice'!C25</f>
        <v>30</v>
      </c>
      <c r="D25" s="47">
        <f>$B$18*C25</f>
        <v>1350</v>
      </c>
    </row>
    <row r="26" spans="1:6" s="2" customFormat="1" ht="15" customHeight="1">
      <c r="A26" s="38" t="str">
        <f>'Service Invoice'!A26</f>
        <v>Nov. 9 - 15</v>
      </c>
      <c r="B26" s="15"/>
      <c r="C26" s="17">
        <f>'Service Invoice'!C26</f>
        <v>20</v>
      </c>
      <c r="D26" s="47">
        <f>$B$18*C26</f>
        <v>900</v>
      </c>
    </row>
    <row r="27" spans="1:6" s="2" customFormat="1" ht="15" customHeight="1">
      <c r="A27" s="38" t="str">
        <f>'Service Invoice'!A27</f>
        <v>Nov. 16 -22</v>
      </c>
      <c r="B27" s="15"/>
      <c r="C27" s="17">
        <f>'Service Invoice'!C27</f>
        <v>28</v>
      </c>
      <c r="D27" s="47">
        <f>$B$18*C27</f>
        <v>1260</v>
      </c>
    </row>
    <row r="28" spans="1:6" s="2" customFormat="1" ht="15" customHeight="1">
      <c r="A28" s="38" t="str">
        <f>'Service Invoice'!A28</f>
        <v>Nov. 23 - 29</v>
      </c>
      <c r="B28" s="15"/>
      <c r="C28" s="17">
        <f>'Service Invoice'!C28</f>
        <v>27</v>
      </c>
      <c r="D28" s="47">
        <f>$B$18*C28</f>
        <v>1215</v>
      </c>
    </row>
    <row r="29" spans="1:6" s="2" customFormat="1" ht="15" customHeight="1">
      <c r="A29" s="38" t="str">
        <f>'Service Invoice'!A29</f>
        <v xml:space="preserve">Nov. 30 </v>
      </c>
      <c r="B29" s="15"/>
      <c r="C29" s="17">
        <f>'Service Invoice'!C29</f>
        <v>6</v>
      </c>
      <c r="D29" s="47">
        <f>$B$18*C29</f>
        <v>270</v>
      </c>
    </row>
    <row r="30" spans="1:6" s="2" customFormat="1" ht="15" customHeight="1">
      <c r="A30" s="22"/>
      <c r="B30" s="15"/>
      <c r="C30" s="19"/>
      <c r="D30" s="40"/>
    </row>
    <row r="31" spans="1:6" s="2" customFormat="1" ht="15" customHeight="1">
      <c r="A31" s="51" t="s">
        <v>10</v>
      </c>
      <c r="B31" s="44"/>
      <c r="C31" s="44">
        <f>SUM(C25:C29)</f>
        <v>111</v>
      </c>
      <c r="D31" s="42">
        <f>SUM(D24:D29)</f>
        <v>4995</v>
      </c>
    </row>
    <row r="32" spans="1:6" ht="18.899999999999999" customHeight="1">
      <c r="A32" s="45" t="s">
        <v>27</v>
      </c>
      <c r="B32" s="46"/>
      <c r="C32" s="46"/>
      <c r="D32" s="42">
        <f>D31*0.05</f>
        <v>249.75</v>
      </c>
    </row>
    <row r="33" spans="1:5" ht="24" customHeight="1" thickBot="1">
      <c r="A33" s="41" t="s">
        <v>39</v>
      </c>
      <c r="B33" s="4"/>
      <c r="C33" s="48"/>
      <c r="D33" s="7">
        <f>SUM(D31:D32)</f>
        <v>5244.75</v>
      </c>
    </row>
    <row r="34" spans="1:5" ht="18" customHeight="1">
      <c r="D34" s="24"/>
    </row>
    <row r="35" spans="1:5" ht="18" customHeight="1">
      <c r="B35" s="25"/>
      <c r="C35" s="25"/>
      <c r="D35" s="13"/>
      <c r="E35" s="13"/>
    </row>
    <row r="36" spans="1:5" ht="18" customHeight="1">
      <c r="B36" s="26"/>
      <c r="C36" s="27"/>
      <c r="D36" s="13"/>
      <c r="E36" s="13"/>
    </row>
    <row r="37" spans="1:5" ht="18" customHeight="1">
      <c r="A37" s="3"/>
      <c r="B37" s="26"/>
      <c r="C37" s="27"/>
      <c r="D37" s="13"/>
    </row>
    <row r="38" spans="1:5" ht="18" customHeight="1">
      <c r="B38" s="26"/>
      <c r="C38" s="27"/>
      <c r="D38" s="13"/>
    </row>
    <row r="39" spans="1:5" ht="18" customHeight="1">
      <c r="A39" s="13"/>
      <c r="B39" s="27"/>
      <c r="C39" s="27"/>
      <c r="D39" s="13"/>
      <c r="E39" s="13"/>
    </row>
    <row r="40" spans="1:5" ht="18" customHeight="1">
      <c r="B40" s="13"/>
      <c r="C40" s="13"/>
      <c r="D40" s="13"/>
    </row>
  </sheetData>
  <mergeCells count="1">
    <mergeCell ref="B6:C7"/>
  </mergeCells>
  <printOptions horizontalCentered="1"/>
  <pageMargins left="0.78740157480314965" right="0.78740157480314965" top="0.64" bottom="0.31496062992125984" header="0.51181102362204722" footer="0.51181102362204722"/>
  <pageSetup scale="9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EB5915B672FA47A4417814D5980967" ma:contentTypeVersion="13" ma:contentTypeDescription="Create a new document." ma:contentTypeScope="" ma:versionID="4a16b531a4affacb9f3842fdd4cbb195">
  <xsd:schema xmlns:xsd="http://www.w3.org/2001/XMLSchema" xmlns:xs="http://www.w3.org/2001/XMLSchema" xmlns:p="http://schemas.microsoft.com/office/2006/metadata/properties" xmlns:ns3="d01dfe92-b963-46f4-aeac-4e644f3a2f33" xmlns:ns4="04498954-98d5-4903-8924-c3a8d35b2034" targetNamespace="http://schemas.microsoft.com/office/2006/metadata/properties" ma:root="true" ma:fieldsID="707618443a18d235cf45c1eda9b1ed6b" ns3:_="" ns4:_="">
    <xsd:import namespace="d01dfe92-b963-46f4-aeac-4e644f3a2f33"/>
    <xsd:import namespace="04498954-98d5-4903-8924-c3a8d35b20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dfe92-b963-46f4-aeac-4e644f3a2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98954-98d5-4903-8924-c3a8d35b20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244692-BC62-4344-8A59-C01833094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dfe92-b963-46f4-aeac-4e644f3a2f33"/>
    <ds:schemaRef ds:uri="04498954-98d5-4903-8924-c3a8d35b20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F231F9-E3AC-47C5-8FDD-43498FEB4C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B76338-AC4D-4BE4-93CE-560AC9DB7D2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Service Invoice</vt:lpstr>
      <vt:lpstr>Bill Remittance</vt:lpstr>
      <vt:lpstr>Sheet1</vt:lpstr>
      <vt:lpstr>'Bill Remittance'!Print_Area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</cp:lastModifiedBy>
  <cp:revision/>
  <cp:lastPrinted>2020-11-26T21:13:32Z</cp:lastPrinted>
  <dcterms:created xsi:type="dcterms:W3CDTF">2000-07-27T22:23:01Z</dcterms:created>
  <dcterms:modified xsi:type="dcterms:W3CDTF">2020-12-24T20:35:36Z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  <property fmtid="{D5CDD505-2E9C-101B-9397-08002B2CF9AE}" pid="3" name="ContentTypeId">
    <vt:lpwstr>0x010100A6EB5915B672FA47A4417814D5980967</vt:lpwstr>
  </property>
</Properties>
</file>